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omments6.xml" ContentType="application/vnd.openxmlformats-officedocument.spreadsheetml.comments+xml"/>
  <Override PartName="/xl/comments29.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comments18.xml" ContentType="application/vnd.openxmlformats-officedocument.spreadsheetml.comments+xml"/>
  <Override PartName="/xl/comments27.xml" ContentType="application/vnd.openxmlformats-officedocument.spreadsheetml.comments+xml"/>
  <Override PartName="/xl/worksheets/sheet3.xml" ContentType="application/vnd.openxmlformats-officedocument.spreadsheetml.worksheet+xml"/>
  <Override PartName="/xl/comments2.xml" ContentType="application/vnd.openxmlformats-officedocument.spreadsheetml.comments+xml"/>
  <Override PartName="/xl/comments16.xml" ContentType="application/vnd.openxmlformats-officedocument.spreadsheetml.comments+xml"/>
  <Override PartName="/xl/comments25.xml" ContentType="application/vnd.openxmlformats-officedocument.spreadsheetml.comments+xml"/>
  <Override PartName="/xl/comments36.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comments14.xml" ContentType="application/vnd.openxmlformats-officedocument.spreadsheetml.comments+xml"/>
  <Override PartName="/xl/comments23.xml" ContentType="application/vnd.openxmlformats-officedocument.spreadsheetml.comments+xml"/>
  <Override PartName="/xl/comments34.xml" ContentType="application/vnd.openxmlformats-officedocument.spreadsheetml.comments+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21.xml" ContentType="application/vnd.openxmlformats-officedocument.spreadsheetml.comments+xml"/>
  <Override PartName="/xl/comments3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xl/comments20.xml" ContentType="application/vnd.openxmlformats-officedocument.spreadsheetml.comments+xml"/>
  <Override PartName="/xl/comments30.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omments19.xml" ContentType="application/vnd.openxmlformats-officedocument.spreadsheetml.comments+xml"/>
  <Override PartName="/xl/comments28.xml" ContentType="application/vnd.openxmlformats-officedocument.spreadsheetml.comments+xml"/>
  <Override PartName="/xl/comments37.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comments3.xml" ContentType="application/vnd.openxmlformats-officedocument.spreadsheetml.comments+xml"/>
  <Override PartName="/xl/comments17.xml" ContentType="application/vnd.openxmlformats-officedocument.spreadsheetml.comments+xml"/>
  <Override PartName="/xl/comments26.xml" ContentType="application/vnd.openxmlformats-officedocument.spreadsheetml.comments+xml"/>
  <Override PartName="/xl/comments35.xml" ContentType="application/vnd.openxmlformats-officedocument.spreadsheetml.comments+xml"/>
  <Default Extension="vml" ContentType="application/vnd.openxmlformats-officedocument.vmlDrawing"/>
  <Override PartName="/xl/comments1.xml" ContentType="application/vnd.openxmlformats-officedocument.spreadsheetml.comments+xml"/>
  <Override PartName="/xl/comments15.xml" ContentType="application/vnd.openxmlformats-officedocument.spreadsheetml.comments+xml"/>
  <Override PartName="/xl/comments24.xml" ContentType="application/vnd.openxmlformats-officedocument.spreadsheetml.comments+xml"/>
  <Override PartName="/xl/comments33.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comments13.xml" ContentType="application/vnd.openxmlformats-officedocument.spreadsheetml.comments+xml"/>
  <Override PartName="/xl/comments22.xml" ContentType="application/vnd.openxmlformats-officedocument.spreadsheetml.comments+xml"/>
  <Override PartName="/xl/comments3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1385" yWindow="135" windowWidth="9885" windowHeight="8010" activeTab="2"/>
  </bookViews>
  <sheets>
    <sheet name="INSTRUCTIONS" sheetId="96" r:id="rId1"/>
    <sheet name="Master Totals" sheetId="54" r:id="rId2"/>
    <sheet name="BOXES" sheetId="98" r:id="rId3"/>
    <sheet name="lists" sheetId="1" r:id="rId4"/>
    <sheet name="MISC Bulbs" sheetId="97" r:id="rId5"/>
    <sheet name="1" sheetId="2" r:id="rId6"/>
    <sheet name="2" sheetId="72" r:id="rId7"/>
    <sheet name="3" sheetId="73" r:id="rId8"/>
    <sheet name="4" sheetId="74" r:id="rId9"/>
    <sheet name="5" sheetId="75" r:id="rId10"/>
    <sheet name="6" sheetId="76" r:id="rId11"/>
    <sheet name="7" sheetId="77" r:id="rId12"/>
    <sheet name="8" sheetId="78" r:id="rId13"/>
    <sheet name="9" sheetId="79" r:id="rId14"/>
    <sheet name="OA" sheetId="80" r:id="rId15"/>
    <sheet name="OB" sheetId="81" r:id="rId16"/>
    <sheet name="OC" sheetId="82" r:id="rId17"/>
    <sheet name="OD" sheetId="83" r:id="rId18"/>
    <sheet name="OE" sheetId="84" r:id="rId19"/>
    <sheet name="OF" sheetId="85" r:id="rId20"/>
    <sheet name="10" sheetId="86" r:id="rId21"/>
    <sheet name="11" sheetId="87" r:id="rId22"/>
    <sheet name="12" sheetId="88" r:id="rId23"/>
    <sheet name="13" sheetId="89" r:id="rId24"/>
    <sheet name="14" sheetId="90" r:id="rId25"/>
    <sheet name="15" sheetId="91" r:id="rId26"/>
    <sheet name="16" sheetId="92" r:id="rId27"/>
    <sheet name="17" sheetId="93" r:id="rId28"/>
    <sheet name="18" sheetId="94" r:id="rId29"/>
    <sheet name="19" sheetId="95" r:id="rId30"/>
    <sheet name="1A" sheetId="99" r:id="rId31"/>
    <sheet name="1B" sheetId="100" r:id="rId32"/>
    <sheet name="1C" sheetId="101" r:id="rId33"/>
    <sheet name="1D" sheetId="102" r:id="rId34"/>
    <sheet name="1E" sheetId="103" r:id="rId35"/>
    <sheet name="1F" sheetId="104" r:id="rId36"/>
    <sheet name="20" sheetId="105" r:id="rId37"/>
    <sheet name="21" sheetId="106" r:id="rId38"/>
    <sheet name="22" sheetId="107" r:id="rId39"/>
    <sheet name="23" sheetId="108" r:id="rId40"/>
    <sheet name="24" sheetId="109" r:id="rId41"/>
  </sheets>
  <externalReferences>
    <externalReference r:id="rId42"/>
  </externalReferences>
  <definedNames>
    <definedName name="amps1">BOXES!$D$38:$E$73</definedName>
    <definedName name="bulbwatts">lists!$B$3:$B$51</definedName>
    <definedName name="color1">lists!$L$3:$L$51</definedName>
    <definedName name="LightTypes">'[1]Light types'!$B$6:$B$32</definedName>
    <definedName name="type1">lists!$A$3:$A$101</definedName>
    <definedName name="unit_number">lists!$K$3:$K$240</definedName>
    <definedName name="unit_number2">lists!$J$3:$J$240</definedName>
  </definedNames>
  <calcPr calcId="125725"/>
</workbook>
</file>

<file path=xl/calcChain.xml><?xml version="1.0" encoding="utf-8"?>
<calcChain xmlns="http://schemas.openxmlformats.org/spreadsheetml/2006/main">
  <c r="C16" i="54"/>
  <c r="D16"/>
  <c r="E16"/>
  <c r="F16"/>
  <c r="G16"/>
  <c r="H16"/>
  <c r="I16"/>
  <c r="G32" i="98"/>
  <c r="H23"/>
  <c r="H22"/>
  <c r="D23"/>
  <c r="D22"/>
  <c r="AO32"/>
  <c r="X32"/>
  <c r="L43" i="109"/>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Q16" s="1"/>
  <c r="L16"/>
  <c r="J16"/>
  <c r="G16"/>
  <c r="F16"/>
  <c r="N15"/>
  <c r="L15"/>
  <c r="J15"/>
  <c r="G15"/>
  <c r="F15"/>
  <c r="N14"/>
  <c r="L14"/>
  <c r="J14"/>
  <c r="G14"/>
  <c r="F14"/>
  <c r="N13"/>
  <c r="L13"/>
  <c r="J13"/>
  <c r="G13"/>
  <c r="F13"/>
  <c r="N12"/>
  <c r="L12"/>
  <c r="J12"/>
  <c r="G12"/>
  <c r="F12"/>
  <c r="N11"/>
  <c r="L11"/>
  <c r="J11"/>
  <c r="G11"/>
  <c r="F11"/>
  <c r="N10"/>
  <c r="L10"/>
  <c r="J10"/>
  <c r="G10"/>
  <c r="F10"/>
  <c r="N9"/>
  <c r="L9"/>
  <c r="J9"/>
  <c r="G9"/>
  <c r="F9"/>
  <c r="N8"/>
  <c r="Q14" s="1"/>
  <c r="L8"/>
  <c r="J8"/>
  <c r="G8"/>
  <c r="F8"/>
  <c r="Q7"/>
  <c r="L7"/>
  <c r="J7"/>
  <c r="G7"/>
  <c r="F7"/>
  <c r="L6"/>
  <c r="J6"/>
  <c r="Q22" s="1"/>
  <c r="G6"/>
  <c r="Q21" s="1"/>
  <c r="F6"/>
  <c r="K2"/>
  <c r="L43" i="108"/>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Q16" s="1"/>
  <c r="L16"/>
  <c r="J16"/>
  <c r="G16"/>
  <c r="F16"/>
  <c r="N15"/>
  <c r="L15"/>
  <c r="J15"/>
  <c r="G15"/>
  <c r="F15"/>
  <c r="N14"/>
  <c r="L14"/>
  <c r="J14"/>
  <c r="G14"/>
  <c r="F14"/>
  <c r="N13"/>
  <c r="L13"/>
  <c r="J13"/>
  <c r="G13"/>
  <c r="F13"/>
  <c r="N12"/>
  <c r="L12"/>
  <c r="J12"/>
  <c r="G12"/>
  <c r="F12"/>
  <c r="N11"/>
  <c r="L11"/>
  <c r="J11"/>
  <c r="G11"/>
  <c r="F11"/>
  <c r="N10"/>
  <c r="L10"/>
  <c r="J10"/>
  <c r="G10"/>
  <c r="F10"/>
  <c r="N9"/>
  <c r="L9"/>
  <c r="J9"/>
  <c r="G9"/>
  <c r="F9"/>
  <c r="N8"/>
  <c r="Q14" s="1"/>
  <c r="L8"/>
  <c r="J8"/>
  <c r="G8"/>
  <c r="F8"/>
  <c r="L7"/>
  <c r="J7"/>
  <c r="G7"/>
  <c r="F7"/>
  <c r="L6"/>
  <c r="J6"/>
  <c r="Q22" s="1"/>
  <c r="G6"/>
  <c r="Q21" s="1"/>
  <c r="F6"/>
  <c r="K2"/>
  <c r="L43" i="107"/>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Q21" s="1"/>
  <c r="F6"/>
  <c r="K2"/>
  <c r="L43" i="106"/>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Q16" s="1"/>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105"/>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Q7" s="1"/>
  <c r="L8"/>
  <c r="J8"/>
  <c r="G8"/>
  <c r="F8"/>
  <c r="L7"/>
  <c r="J7"/>
  <c r="G7"/>
  <c r="F7"/>
  <c r="L6"/>
  <c r="J6"/>
  <c r="Q22" s="1"/>
  <c r="G6"/>
  <c r="F6"/>
  <c r="K2"/>
  <c r="L43" i="104"/>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103"/>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102"/>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101"/>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100"/>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99"/>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C30" i="54"/>
  <c r="I38"/>
  <c r="B29"/>
  <c r="H29"/>
  <c r="B30"/>
  <c r="H30"/>
  <c r="B31"/>
  <c r="H31"/>
  <c r="B32"/>
  <c r="H32"/>
  <c r="B33"/>
  <c r="H33"/>
  <c r="B34"/>
  <c r="H34"/>
  <c r="B35"/>
  <c r="F35"/>
  <c r="I35"/>
  <c r="C36"/>
  <c r="H36"/>
  <c r="B37"/>
  <c r="G37"/>
  <c r="I37"/>
  <c r="C38"/>
  <c r="E38"/>
  <c r="H38"/>
  <c r="B39"/>
  <c r="D39"/>
  <c r="F39"/>
  <c r="H39"/>
  <c r="B21"/>
  <c r="C29"/>
  <c r="I29"/>
  <c r="I30"/>
  <c r="C31"/>
  <c r="I31"/>
  <c r="C32"/>
  <c r="I32"/>
  <c r="C33"/>
  <c r="I33"/>
  <c r="C34"/>
  <c r="I34"/>
  <c r="C35"/>
  <c r="H35"/>
  <c r="B36"/>
  <c r="E36"/>
  <c r="I36"/>
  <c r="C37"/>
  <c r="H37"/>
  <c r="B38"/>
  <c r="D38"/>
  <c r="G38"/>
  <c r="C39"/>
  <c r="E39"/>
  <c r="G39"/>
  <c r="I39"/>
  <c r="Q14" i="107" l="1"/>
  <c r="Q16"/>
  <c r="Q7" i="108"/>
  <c r="Q14" i="104"/>
  <c r="Q16"/>
  <c r="Q21" i="106"/>
  <c r="Q7" i="107"/>
  <c r="Q14" i="106"/>
  <c r="Q21" i="103"/>
  <c r="Q21" i="104"/>
  <c r="Q21" i="105"/>
  <c r="Q14"/>
  <c r="Q16"/>
  <c r="Q7" i="106"/>
  <c r="Q14" i="103"/>
  <c r="Q16"/>
  <c r="Q7" i="104"/>
  <c r="Q21" i="102"/>
  <c r="Q14"/>
  <c r="Q16"/>
  <c r="Q7" i="103"/>
  <c r="Q21" i="101"/>
  <c r="Q14" i="100"/>
  <c r="Q16"/>
  <c r="Q14" i="101"/>
  <c r="Q16"/>
  <c r="Q7" i="102"/>
  <c r="Q7" i="101"/>
  <c r="Q21" i="99"/>
  <c r="Q21" i="100"/>
  <c r="Q7" i="99"/>
  <c r="Q16"/>
  <c r="Q7" i="100"/>
  <c r="Q14" i="99"/>
  <c r="G38" i="88"/>
  <c r="G39"/>
  <c r="G40"/>
  <c r="G41"/>
  <c r="G42"/>
  <c r="G43"/>
  <c r="F16" i="79"/>
  <c r="J16"/>
  <c r="G16" s="1"/>
  <c r="L16"/>
  <c r="F17"/>
  <c r="J17"/>
  <c r="G17" s="1"/>
  <c r="L17"/>
  <c r="G38" i="84"/>
  <c r="G39"/>
  <c r="G40"/>
  <c r="G41"/>
  <c r="G42"/>
  <c r="G22" i="81"/>
  <c r="G23"/>
  <c r="G24"/>
  <c r="G25"/>
  <c r="G26"/>
  <c r="G27"/>
  <c r="G28"/>
  <c r="G29"/>
  <c r="G30"/>
  <c r="G31"/>
  <c r="G32"/>
  <c r="G33"/>
  <c r="G34"/>
  <c r="G35"/>
  <c r="G36"/>
  <c r="G37"/>
  <c r="G38"/>
  <c r="G39"/>
  <c r="G40"/>
  <c r="G41"/>
  <c r="G42"/>
  <c r="G43"/>
  <c r="G22" i="2"/>
  <c r="G23"/>
  <c r="G24"/>
  <c r="G25"/>
  <c r="G26"/>
  <c r="G27"/>
  <c r="G28"/>
  <c r="G29"/>
  <c r="G30"/>
  <c r="G31"/>
  <c r="G32"/>
  <c r="G33"/>
  <c r="G34"/>
  <c r="G35"/>
  <c r="G36"/>
  <c r="G37"/>
  <c r="G38"/>
  <c r="G39"/>
  <c r="G40"/>
  <c r="G41"/>
  <c r="G42"/>
  <c r="G43"/>
  <c r="G22" i="97"/>
  <c r="G23"/>
  <c r="G24"/>
  <c r="G25"/>
  <c r="G26"/>
  <c r="G27"/>
  <c r="G28"/>
  <c r="G29"/>
  <c r="G30"/>
  <c r="G31"/>
  <c r="G32"/>
  <c r="G33"/>
  <c r="G34"/>
  <c r="G35"/>
  <c r="G36"/>
  <c r="G37"/>
  <c r="G38"/>
  <c r="G39"/>
  <c r="G40"/>
  <c r="G41"/>
  <c r="G42"/>
  <c r="G43"/>
  <c r="Q23" i="2"/>
  <c r="G28" i="79"/>
  <c r="G29"/>
  <c r="G30"/>
  <c r="G31"/>
  <c r="G32"/>
  <c r="G33"/>
  <c r="G34"/>
  <c r="G35"/>
  <c r="G36"/>
  <c r="G37"/>
  <c r="G38"/>
  <c r="G39"/>
  <c r="G40"/>
  <c r="G41"/>
  <c r="G42"/>
  <c r="G43"/>
  <c r="G28" i="78"/>
  <c r="G29"/>
  <c r="G30"/>
  <c r="G31"/>
  <c r="G32"/>
  <c r="G33"/>
  <c r="G34"/>
  <c r="G35"/>
  <c r="G36"/>
  <c r="G37"/>
  <c r="G38"/>
  <c r="G39"/>
  <c r="G40"/>
  <c r="G41"/>
  <c r="G42"/>
  <c r="G43"/>
  <c r="G22" i="76"/>
  <c r="G23"/>
  <c r="G24"/>
  <c r="G25"/>
  <c r="G26"/>
  <c r="G27"/>
  <c r="G28"/>
  <c r="G29"/>
  <c r="G30"/>
  <c r="G31"/>
  <c r="G32"/>
  <c r="G33"/>
  <c r="G34"/>
  <c r="G35"/>
  <c r="G36"/>
  <c r="G37"/>
  <c r="G38"/>
  <c r="G39"/>
  <c r="G40"/>
  <c r="G41"/>
  <c r="G42"/>
  <c r="G43"/>
  <c r="G27" i="75"/>
  <c r="G28"/>
  <c r="G29"/>
  <c r="G30"/>
  <c r="G31"/>
  <c r="G32"/>
  <c r="G33"/>
  <c r="G34"/>
  <c r="G35"/>
  <c r="G36"/>
  <c r="G37"/>
  <c r="G38"/>
  <c r="G39"/>
  <c r="G40"/>
  <c r="G41"/>
  <c r="G42"/>
  <c r="G43"/>
  <c r="G30" i="74"/>
  <c r="G31"/>
  <c r="G32"/>
  <c r="G33"/>
  <c r="G34"/>
  <c r="G35"/>
  <c r="G36"/>
  <c r="G37"/>
  <c r="G38"/>
  <c r="G39"/>
  <c r="G40"/>
  <c r="G41"/>
  <c r="G42"/>
  <c r="G43"/>
  <c r="E22" i="1"/>
  <c r="F22"/>
  <c r="E23"/>
  <c r="F23"/>
  <c r="E24"/>
  <c r="F24"/>
  <c r="E25"/>
  <c r="F25"/>
  <c r="E26"/>
  <c r="F26"/>
  <c r="E27"/>
  <c r="F27"/>
  <c r="E28"/>
  <c r="F28"/>
  <c r="E29"/>
  <c r="F29"/>
  <c r="E30"/>
  <c r="F30"/>
  <c r="E31"/>
  <c r="F31"/>
  <c r="E32"/>
  <c r="F32"/>
  <c r="E33"/>
  <c r="F33"/>
  <c r="E34"/>
  <c r="F34"/>
  <c r="E35"/>
  <c r="F35"/>
  <c r="E36"/>
  <c r="F36"/>
  <c r="E37"/>
  <c r="F37"/>
  <c r="E38"/>
  <c r="F38"/>
  <c r="E39"/>
  <c r="F39"/>
  <c r="E40"/>
  <c r="F40"/>
  <c r="E41"/>
  <c r="F41"/>
  <c r="E42"/>
  <c r="F42"/>
  <c r="E43"/>
  <c r="F43"/>
  <c r="E44"/>
  <c r="F44"/>
  <c r="E45"/>
  <c r="F45"/>
  <c r="E46"/>
  <c r="F46"/>
  <c r="E47"/>
  <c r="F47"/>
  <c r="E48"/>
  <c r="F48"/>
  <c r="E49"/>
  <c r="F49"/>
  <c r="E50"/>
  <c r="F50"/>
  <c r="E51"/>
  <c r="F51"/>
  <c r="E52"/>
  <c r="F52"/>
  <c r="E53"/>
  <c r="F53"/>
  <c r="E54"/>
  <c r="F54"/>
  <c r="E55"/>
  <c r="F55"/>
  <c r="E56"/>
  <c r="F56"/>
  <c r="E57"/>
  <c r="F57"/>
  <c r="E58"/>
  <c r="F58"/>
  <c r="E59"/>
  <c r="F59"/>
  <c r="E60"/>
  <c r="F60"/>
  <c r="E61"/>
  <c r="F61"/>
  <c r="E62"/>
  <c r="F62"/>
  <c r="E63"/>
  <c r="F63"/>
  <c r="E64"/>
  <c r="F64"/>
  <c r="E65"/>
  <c r="F65"/>
  <c r="E66"/>
  <c r="F66"/>
  <c r="E67"/>
  <c r="F67"/>
  <c r="E68"/>
  <c r="F68"/>
  <c r="E69"/>
  <c r="F69"/>
  <c r="E70"/>
  <c r="F70"/>
  <c r="E71"/>
  <c r="F71"/>
  <c r="E72"/>
  <c r="F72"/>
  <c r="E73"/>
  <c r="F73"/>
  <c r="E74"/>
  <c r="F74"/>
  <c r="E75"/>
  <c r="F75"/>
  <c r="E76"/>
  <c r="F76"/>
  <c r="E77"/>
  <c r="F77"/>
  <c r="E78"/>
  <c r="F78"/>
  <c r="E79"/>
  <c r="F79"/>
  <c r="E80"/>
  <c r="F80"/>
  <c r="E81"/>
  <c r="F81"/>
  <c r="E82"/>
  <c r="F82"/>
  <c r="E83"/>
  <c r="F83"/>
  <c r="E84"/>
  <c r="F84"/>
  <c r="E85"/>
  <c r="F85"/>
  <c r="E86"/>
  <c r="F86"/>
  <c r="E87"/>
  <c r="F87"/>
  <c r="E88"/>
  <c r="F88"/>
  <c r="E89"/>
  <c r="F89"/>
  <c r="E90"/>
  <c r="F90"/>
  <c r="E91"/>
  <c r="F91"/>
  <c r="E92"/>
  <c r="F92"/>
  <c r="E93"/>
  <c r="F93"/>
  <c r="E94"/>
  <c r="F94"/>
  <c r="E95"/>
  <c r="F95"/>
  <c r="E96"/>
  <c r="F96"/>
  <c r="E97"/>
  <c r="F97"/>
  <c r="E98"/>
  <c r="F98"/>
  <c r="E99"/>
  <c r="F99"/>
  <c r="E100"/>
  <c r="F100"/>
  <c r="E101"/>
  <c r="F10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O16" i="97"/>
  <c r="I40" i="54" s="1"/>
  <c r="L43" i="97"/>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L23"/>
  <c r="J23"/>
  <c r="F23"/>
  <c r="L22"/>
  <c r="J22"/>
  <c r="F22"/>
  <c r="L21"/>
  <c r="J21"/>
  <c r="G21"/>
  <c r="F21"/>
  <c r="L20"/>
  <c r="J20"/>
  <c r="G20"/>
  <c r="F20"/>
  <c r="L19"/>
  <c r="J19"/>
  <c r="G19"/>
  <c r="F19"/>
  <c r="L18"/>
  <c r="J18"/>
  <c r="G18"/>
  <c r="F18"/>
  <c r="L17"/>
  <c r="J17"/>
  <c r="G17"/>
  <c r="F17"/>
  <c r="L16"/>
  <c r="J16"/>
  <c r="G16"/>
  <c r="F16"/>
  <c r="L15"/>
  <c r="J15"/>
  <c r="G15"/>
  <c r="F15"/>
  <c r="L14"/>
  <c r="J14"/>
  <c r="G14"/>
  <c r="F14"/>
  <c r="J13"/>
  <c r="F13"/>
  <c r="G13" s="1"/>
  <c r="J12"/>
  <c r="F12"/>
  <c r="G12" s="1"/>
  <c r="J11"/>
  <c r="F11"/>
  <c r="J10"/>
  <c r="F10"/>
  <c r="L9"/>
  <c r="J9"/>
  <c r="G9"/>
  <c r="F9"/>
  <c r="J8"/>
  <c r="F8"/>
  <c r="J7"/>
  <c r="F7"/>
  <c r="J6"/>
  <c r="F6"/>
  <c r="D37" i="54"/>
  <c r="D34"/>
  <c r="D36"/>
  <c r="G34"/>
  <c r="G33"/>
  <c r="G32"/>
  <c r="F33"/>
  <c r="E31"/>
  <c r="G29"/>
  <c r="F29"/>
  <c r="C26"/>
  <c r="C17"/>
  <c r="H27"/>
  <c r="I24"/>
  <c r="C8"/>
  <c r="H25"/>
  <c r="C10"/>
  <c r="C6"/>
  <c r="C28"/>
  <c r="B10"/>
  <c r="B9"/>
  <c r="C12"/>
  <c r="I27"/>
  <c r="C27"/>
  <c r="E37"/>
  <c r="F38"/>
  <c r="F37"/>
  <c r="G36"/>
  <c r="F36"/>
  <c r="D35"/>
  <c r="G35"/>
  <c r="E33"/>
  <c r="D33"/>
  <c r="D32"/>
  <c r="E32"/>
  <c r="E30"/>
  <c r="D30"/>
  <c r="F32"/>
  <c r="F31"/>
  <c r="E29"/>
  <c r="F30"/>
  <c r="B18"/>
  <c r="C24"/>
  <c r="I25"/>
  <c r="B27"/>
  <c r="I4"/>
  <c r="C21"/>
  <c r="C23"/>
  <c r="C18"/>
  <c r="H26"/>
  <c r="H28"/>
  <c r="I22"/>
  <c r="C9"/>
  <c r="C14"/>
  <c r="C20"/>
  <c r="C15"/>
  <c r="H22"/>
  <c r="B23"/>
  <c r="B19"/>
  <c r="C19"/>
  <c r="B22"/>
  <c r="C25"/>
  <c r="C22"/>
  <c r="H23"/>
  <c r="I28"/>
  <c r="C5"/>
  <c r="B11"/>
  <c r="E34"/>
  <c r="E35"/>
  <c r="F34"/>
  <c r="G31"/>
  <c r="D31"/>
  <c r="G30"/>
  <c r="D29"/>
  <c r="C7"/>
  <c r="B12"/>
  <c r="B20"/>
  <c r="B25"/>
  <c r="B24"/>
  <c r="B28"/>
  <c r="I26"/>
  <c r="I23"/>
  <c r="C13"/>
  <c r="B8"/>
  <c r="B26"/>
  <c r="H24"/>
  <c r="C11"/>
  <c r="L13" i="97" l="1"/>
  <c r="L12"/>
  <c r="L6"/>
  <c r="L7"/>
  <c r="L8"/>
  <c r="L10"/>
  <c r="L11"/>
  <c r="O15"/>
  <c r="H40" i="54" s="1"/>
  <c r="G6" i="97"/>
  <c r="G7"/>
  <c r="G8"/>
  <c r="G10"/>
  <c r="G11"/>
  <c r="Q22" i="91"/>
  <c r="L43" i="95"/>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94"/>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93"/>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Q16" s="1"/>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92"/>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Q16" s="1"/>
  <c r="L16"/>
  <c r="J16"/>
  <c r="G16"/>
  <c r="F16"/>
  <c r="N15"/>
  <c r="L15"/>
  <c r="J15"/>
  <c r="G15"/>
  <c r="F15"/>
  <c r="N14"/>
  <c r="L14"/>
  <c r="J14"/>
  <c r="G14"/>
  <c r="F14"/>
  <c r="N13"/>
  <c r="L13"/>
  <c r="J13"/>
  <c r="G13"/>
  <c r="F13"/>
  <c r="N12"/>
  <c r="L12"/>
  <c r="J12"/>
  <c r="G12"/>
  <c r="F12"/>
  <c r="N11"/>
  <c r="L11"/>
  <c r="J11"/>
  <c r="G11"/>
  <c r="F11"/>
  <c r="N10"/>
  <c r="L10"/>
  <c r="J10"/>
  <c r="G10"/>
  <c r="F10"/>
  <c r="N9"/>
  <c r="L9"/>
  <c r="J9"/>
  <c r="G9"/>
  <c r="F9"/>
  <c r="N8"/>
  <c r="Q14" s="1"/>
  <c r="L8"/>
  <c r="J8"/>
  <c r="G8"/>
  <c r="F8"/>
  <c r="L7"/>
  <c r="J7"/>
  <c r="G7"/>
  <c r="F7"/>
  <c r="L6"/>
  <c r="J6"/>
  <c r="Q22" s="1"/>
  <c r="G6"/>
  <c r="F6"/>
  <c r="K2"/>
  <c r="L43" i="91"/>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Q16" s="1"/>
  <c r="L16"/>
  <c r="J16"/>
  <c r="G16"/>
  <c r="F16"/>
  <c r="N15"/>
  <c r="L15"/>
  <c r="J15"/>
  <c r="G15"/>
  <c r="F15"/>
  <c r="N14"/>
  <c r="L14"/>
  <c r="J14"/>
  <c r="G14"/>
  <c r="F14"/>
  <c r="N13"/>
  <c r="L13"/>
  <c r="J13"/>
  <c r="G13"/>
  <c r="F13"/>
  <c r="N12"/>
  <c r="L12"/>
  <c r="J12"/>
  <c r="G12"/>
  <c r="F12"/>
  <c r="N11"/>
  <c r="L11"/>
  <c r="J11"/>
  <c r="G11"/>
  <c r="F11"/>
  <c r="N10"/>
  <c r="L10"/>
  <c r="J10"/>
  <c r="G10"/>
  <c r="F10"/>
  <c r="N9"/>
  <c r="L9"/>
  <c r="J9"/>
  <c r="G9"/>
  <c r="F9"/>
  <c r="N8"/>
  <c r="Q14" s="1"/>
  <c r="L8"/>
  <c r="J8"/>
  <c r="G8"/>
  <c r="F8"/>
  <c r="L7"/>
  <c r="J7"/>
  <c r="G7"/>
  <c r="F7"/>
  <c r="L6"/>
  <c r="J6"/>
  <c r="G6"/>
  <c r="F6"/>
  <c r="K2"/>
  <c r="L43" i="90"/>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89"/>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88"/>
  <c r="J43"/>
  <c r="F43"/>
  <c r="L42"/>
  <c r="J42"/>
  <c r="F42"/>
  <c r="L41"/>
  <c r="J41"/>
  <c r="F41"/>
  <c r="L40"/>
  <c r="J40"/>
  <c r="F40"/>
  <c r="L39"/>
  <c r="J39"/>
  <c r="F39"/>
  <c r="L38"/>
  <c r="J38"/>
  <c r="F38"/>
  <c r="J37"/>
  <c r="F37"/>
  <c r="J36"/>
  <c r="F36"/>
  <c r="J35"/>
  <c r="F35"/>
  <c r="J34"/>
  <c r="F34"/>
  <c r="J33"/>
  <c r="F33"/>
  <c r="J32"/>
  <c r="F32"/>
  <c r="J31"/>
  <c r="F31"/>
  <c r="J30"/>
  <c r="F30"/>
  <c r="J29"/>
  <c r="F29"/>
  <c r="J28"/>
  <c r="F28"/>
  <c r="J27"/>
  <c r="F27"/>
  <c r="J26"/>
  <c r="F26"/>
  <c r="J25"/>
  <c r="F25"/>
  <c r="J24"/>
  <c r="F24"/>
  <c r="Q23"/>
  <c r="J23"/>
  <c r="F23"/>
  <c r="J22"/>
  <c r="F22"/>
  <c r="J21"/>
  <c r="F21"/>
  <c r="J20"/>
  <c r="F20"/>
  <c r="G20" s="1"/>
  <c r="J19"/>
  <c r="F19"/>
  <c r="G19" s="1"/>
  <c r="J18"/>
  <c r="F18"/>
  <c r="G18" s="1"/>
  <c r="J17"/>
  <c r="F17"/>
  <c r="G17" s="1"/>
  <c r="J16"/>
  <c r="F16"/>
  <c r="G16" s="1"/>
  <c r="J15"/>
  <c r="F15"/>
  <c r="G15" s="1"/>
  <c r="J14"/>
  <c r="F14"/>
  <c r="G14" s="1"/>
  <c r="J13"/>
  <c r="F13"/>
  <c r="G13" s="1"/>
  <c r="J12"/>
  <c r="F12"/>
  <c r="G12" s="1"/>
  <c r="J11"/>
  <c r="F11"/>
  <c r="G11" s="1"/>
  <c r="J10"/>
  <c r="F10"/>
  <c r="G10" s="1"/>
  <c r="J9"/>
  <c r="F9"/>
  <c r="G9" s="1"/>
  <c r="J8"/>
  <c r="F8"/>
  <c r="G8" s="1"/>
  <c r="J7"/>
  <c r="F7"/>
  <c r="G7" s="1"/>
  <c r="J6"/>
  <c r="Q22" s="1"/>
  <c r="F6"/>
  <c r="G6" s="1"/>
  <c r="K2"/>
  <c r="L43" i="87"/>
  <c r="J43"/>
  <c r="F43"/>
  <c r="L42"/>
  <c r="J42"/>
  <c r="F42"/>
  <c r="L41"/>
  <c r="J41"/>
  <c r="F41"/>
  <c r="L40"/>
  <c r="J40"/>
  <c r="F40"/>
  <c r="L39"/>
  <c r="J39"/>
  <c r="F39"/>
  <c r="L38"/>
  <c r="J38"/>
  <c r="F38"/>
  <c r="J37"/>
  <c r="F37"/>
  <c r="G37" s="1"/>
  <c r="J36"/>
  <c r="F36"/>
  <c r="G36" s="1"/>
  <c r="J35"/>
  <c r="F35"/>
  <c r="G35" s="1"/>
  <c r="J34"/>
  <c r="F34"/>
  <c r="G34" s="1"/>
  <c r="J33"/>
  <c r="F33"/>
  <c r="G33" s="1"/>
  <c r="J32"/>
  <c r="F32"/>
  <c r="G32" s="1"/>
  <c r="J31"/>
  <c r="F31"/>
  <c r="G31" s="1"/>
  <c r="J30"/>
  <c r="F30"/>
  <c r="G30" s="1"/>
  <c r="J29"/>
  <c r="F29"/>
  <c r="G29" s="1"/>
  <c r="J28"/>
  <c r="F28"/>
  <c r="G28" s="1"/>
  <c r="J27"/>
  <c r="F27"/>
  <c r="G27" s="1"/>
  <c r="J26"/>
  <c r="F26"/>
  <c r="G26" s="1"/>
  <c r="J25"/>
  <c r="F25"/>
  <c r="G25" s="1"/>
  <c r="J24"/>
  <c r="F24"/>
  <c r="G24" s="1"/>
  <c r="Q23"/>
  <c r="J23"/>
  <c r="F23"/>
  <c r="G23" s="1"/>
  <c r="J22"/>
  <c r="F22"/>
  <c r="G22" s="1"/>
  <c r="J21"/>
  <c r="F21"/>
  <c r="G21" s="1"/>
  <c r="J20"/>
  <c r="F20"/>
  <c r="G20" s="1"/>
  <c r="J19"/>
  <c r="F19"/>
  <c r="G19" s="1"/>
  <c r="J18"/>
  <c r="F18"/>
  <c r="G18" s="1"/>
  <c r="J17"/>
  <c r="F17"/>
  <c r="G17" s="1"/>
  <c r="J16"/>
  <c r="F16"/>
  <c r="G16" s="1"/>
  <c r="J15"/>
  <c r="F15"/>
  <c r="G15" s="1"/>
  <c r="J14"/>
  <c r="F14"/>
  <c r="G14" s="1"/>
  <c r="J13"/>
  <c r="F13"/>
  <c r="G13" s="1"/>
  <c r="J12"/>
  <c r="F12"/>
  <c r="G12" s="1"/>
  <c r="J11"/>
  <c r="F11"/>
  <c r="G11" s="1"/>
  <c r="J10"/>
  <c r="F10"/>
  <c r="G10" s="1"/>
  <c r="J9"/>
  <c r="F9"/>
  <c r="G9" s="1"/>
  <c r="J8"/>
  <c r="F8"/>
  <c r="G8" s="1"/>
  <c r="J7"/>
  <c r="F7"/>
  <c r="G7" s="1"/>
  <c r="J6"/>
  <c r="Q22" s="1"/>
  <c r="F6"/>
  <c r="G6" s="1"/>
  <c r="K2"/>
  <c r="L43" i="86"/>
  <c r="J43"/>
  <c r="F43"/>
  <c r="L42"/>
  <c r="J42"/>
  <c r="F42"/>
  <c r="L41"/>
  <c r="J41"/>
  <c r="F41"/>
  <c r="L40"/>
  <c r="J40"/>
  <c r="F40"/>
  <c r="L39"/>
  <c r="J39"/>
  <c r="F39"/>
  <c r="L38"/>
  <c r="J38"/>
  <c r="F38"/>
  <c r="J37"/>
  <c r="F37"/>
  <c r="G37" s="1"/>
  <c r="J36"/>
  <c r="F36"/>
  <c r="G36" s="1"/>
  <c r="J35"/>
  <c r="F35"/>
  <c r="G35" s="1"/>
  <c r="J34"/>
  <c r="F34"/>
  <c r="G34" s="1"/>
  <c r="J33"/>
  <c r="F33"/>
  <c r="G33" s="1"/>
  <c r="J32"/>
  <c r="F32"/>
  <c r="G32" s="1"/>
  <c r="J31"/>
  <c r="F31"/>
  <c r="G31" s="1"/>
  <c r="J30"/>
  <c r="F30"/>
  <c r="G30" s="1"/>
  <c r="J29"/>
  <c r="F29"/>
  <c r="G29" s="1"/>
  <c r="J28"/>
  <c r="F28"/>
  <c r="G28" s="1"/>
  <c r="J27"/>
  <c r="F27"/>
  <c r="G27" s="1"/>
  <c r="J26"/>
  <c r="F26"/>
  <c r="G26" s="1"/>
  <c r="J25"/>
  <c r="F25"/>
  <c r="G25" s="1"/>
  <c r="J24"/>
  <c r="F24"/>
  <c r="G24" s="1"/>
  <c r="Q23"/>
  <c r="J23"/>
  <c r="F23"/>
  <c r="G23" s="1"/>
  <c r="J22"/>
  <c r="F22"/>
  <c r="G22" s="1"/>
  <c r="J21"/>
  <c r="F21"/>
  <c r="G21" s="1"/>
  <c r="J20"/>
  <c r="F20"/>
  <c r="G20" s="1"/>
  <c r="J19"/>
  <c r="F19"/>
  <c r="G19" s="1"/>
  <c r="J18"/>
  <c r="F18"/>
  <c r="G18" s="1"/>
  <c r="J17"/>
  <c r="F17"/>
  <c r="G17" s="1"/>
  <c r="J16"/>
  <c r="F16"/>
  <c r="G16" s="1"/>
  <c r="J15"/>
  <c r="F15"/>
  <c r="G15" s="1"/>
  <c r="J14"/>
  <c r="F14"/>
  <c r="G14" s="1"/>
  <c r="J13"/>
  <c r="F13"/>
  <c r="G13" s="1"/>
  <c r="J12"/>
  <c r="F12"/>
  <c r="G12" s="1"/>
  <c r="J11"/>
  <c r="F11"/>
  <c r="G11" s="1"/>
  <c r="J10"/>
  <c r="F10"/>
  <c r="G10" s="1"/>
  <c r="J9"/>
  <c r="F9"/>
  <c r="G9" s="1"/>
  <c r="J8"/>
  <c r="F8"/>
  <c r="G8" s="1"/>
  <c r="J7"/>
  <c r="F7"/>
  <c r="G7" s="1"/>
  <c r="J6"/>
  <c r="Q22" s="1"/>
  <c r="F6"/>
  <c r="G6" s="1"/>
  <c r="K2"/>
  <c r="L43" i="85"/>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L21" s="1"/>
  <c r="N23" s="1"/>
  <c r="J20"/>
  <c r="F20"/>
  <c r="L20" s="1"/>
  <c r="N22" s="1"/>
  <c r="J19"/>
  <c r="F19"/>
  <c r="J18"/>
  <c r="F18"/>
  <c r="J17"/>
  <c r="F17"/>
  <c r="J16"/>
  <c r="F16"/>
  <c r="J15"/>
  <c r="F15"/>
  <c r="J14"/>
  <c r="F14"/>
  <c r="J13"/>
  <c r="F13"/>
  <c r="J12"/>
  <c r="F12"/>
  <c r="J11"/>
  <c r="F11"/>
  <c r="J10"/>
  <c r="F10"/>
  <c r="J9"/>
  <c r="F9"/>
  <c r="J8"/>
  <c r="F8"/>
  <c r="J7"/>
  <c r="F7"/>
  <c r="J6"/>
  <c r="F6"/>
  <c r="L6" s="1"/>
  <c r="N8" s="1"/>
  <c r="K2"/>
  <c r="L43" i="84"/>
  <c r="J43"/>
  <c r="F43"/>
  <c r="L42"/>
  <c r="J42"/>
  <c r="F42"/>
  <c r="L41"/>
  <c r="J41"/>
  <c r="F41"/>
  <c r="L40"/>
  <c r="J40"/>
  <c r="F40"/>
  <c r="L39"/>
  <c r="J39"/>
  <c r="F39"/>
  <c r="L38"/>
  <c r="J38"/>
  <c r="F38"/>
  <c r="F37"/>
  <c r="F36"/>
  <c r="L36" s="1"/>
  <c r="F35"/>
  <c r="F34"/>
  <c r="L34" s="1"/>
  <c r="F33"/>
  <c r="F32"/>
  <c r="L32" s="1"/>
  <c r="F31"/>
  <c r="F30"/>
  <c r="L30" s="1"/>
  <c r="F29"/>
  <c r="F28"/>
  <c r="L28" s="1"/>
  <c r="F27"/>
  <c r="F26"/>
  <c r="L26" s="1"/>
  <c r="F25"/>
  <c r="F24"/>
  <c r="L24" s="1"/>
  <c r="Q23"/>
  <c r="F23"/>
  <c r="L23" s="1"/>
  <c r="F22"/>
  <c r="J21"/>
  <c r="F21"/>
  <c r="L21" s="1"/>
  <c r="J20"/>
  <c r="F20"/>
  <c r="J19"/>
  <c r="F19"/>
  <c r="L19" s="1"/>
  <c r="J18"/>
  <c r="F18"/>
  <c r="J17"/>
  <c r="F17"/>
  <c r="L17" s="1"/>
  <c r="J16"/>
  <c r="F16"/>
  <c r="J15"/>
  <c r="F15"/>
  <c r="L15" s="1"/>
  <c r="J14"/>
  <c r="F14"/>
  <c r="J13"/>
  <c r="F13"/>
  <c r="L13" s="1"/>
  <c r="J12"/>
  <c r="F12"/>
  <c r="J11"/>
  <c r="F11"/>
  <c r="L11" s="1"/>
  <c r="J10"/>
  <c r="F10"/>
  <c r="J9"/>
  <c r="F9"/>
  <c r="L9" s="1"/>
  <c r="J8"/>
  <c r="F8"/>
  <c r="J7"/>
  <c r="F7"/>
  <c r="J6"/>
  <c r="Q22" s="1"/>
  <c r="F6"/>
  <c r="K2"/>
  <c r="L43" i="83"/>
  <c r="J43"/>
  <c r="F43"/>
  <c r="L42"/>
  <c r="J42"/>
  <c r="F42"/>
  <c r="L41"/>
  <c r="J41"/>
  <c r="F41"/>
  <c r="L40"/>
  <c r="J40"/>
  <c r="F40"/>
  <c r="L39"/>
  <c r="J39"/>
  <c r="F39"/>
  <c r="L38"/>
  <c r="J38"/>
  <c r="F38"/>
  <c r="J37"/>
  <c r="F37"/>
  <c r="G37" s="1"/>
  <c r="J36"/>
  <c r="F36"/>
  <c r="G36" s="1"/>
  <c r="J35"/>
  <c r="F35"/>
  <c r="G35" s="1"/>
  <c r="J34"/>
  <c r="F34"/>
  <c r="G34" s="1"/>
  <c r="J33"/>
  <c r="F33"/>
  <c r="G33" s="1"/>
  <c r="J32"/>
  <c r="F32"/>
  <c r="G32" s="1"/>
  <c r="J31"/>
  <c r="F31"/>
  <c r="G31" s="1"/>
  <c r="J30"/>
  <c r="F30"/>
  <c r="G30" s="1"/>
  <c r="J29"/>
  <c r="F29"/>
  <c r="G29" s="1"/>
  <c r="J28"/>
  <c r="F28"/>
  <c r="G28" s="1"/>
  <c r="J27"/>
  <c r="F27"/>
  <c r="G27" s="1"/>
  <c r="J26"/>
  <c r="F26"/>
  <c r="G26" s="1"/>
  <c r="J25"/>
  <c r="F25"/>
  <c r="G25" s="1"/>
  <c r="J24"/>
  <c r="F24"/>
  <c r="G24" s="1"/>
  <c r="Q23"/>
  <c r="J23"/>
  <c r="F23"/>
  <c r="J22"/>
  <c r="F22"/>
  <c r="G22" s="1"/>
  <c r="J21"/>
  <c r="F21"/>
  <c r="L21" s="1"/>
  <c r="J20"/>
  <c r="F20"/>
  <c r="J19"/>
  <c r="F19"/>
  <c r="L19" s="1"/>
  <c r="J18"/>
  <c r="F18"/>
  <c r="J17"/>
  <c r="F17"/>
  <c r="L17" s="1"/>
  <c r="J16"/>
  <c r="F16"/>
  <c r="J15"/>
  <c r="F15"/>
  <c r="L15" s="1"/>
  <c r="J14"/>
  <c r="F14"/>
  <c r="J13"/>
  <c r="F13"/>
  <c r="L13" s="1"/>
  <c r="J12"/>
  <c r="F12"/>
  <c r="J11"/>
  <c r="F11"/>
  <c r="L11" s="1"/>
  <c r="J10"/>
  <c r="F10"/>
  <c r="J9"/>
  <c r="F9"/>
  <c r="L9" s="1"/>
  <c r="J8"/>
  <c r="F8"/>
  <c r="J7"/>
  <c r="F7"/>
  <c r="J6"/>
  <c r="F6"/>
  <c r="K2"/>
  <c r="L43" i="82"/>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J20"/>
  <c r="F20"/>
  <c r="L20" s="1"/>
  <c r="N22" s="1"/>
  <c r="J19"/>
  <c r="F19"/>
  <c r="J18"/>
  <c r="F18"/>
  <c r="L18" s="1"/>
  <c r="N20" s="1"/>
  <c r="J17"/>
  <c r="F17"/>
  <c r="J16"/>
  <c r="F16"/>
  <c r="L16" s="1"/>
  <c r="N18" s="1"/>
  <c r="J15"/>
  <c r="F15"/>
  <c r="J14"/>
  <c r="F14"/>
  <c r="L14" s="1"/>
  <c r="N16" s="1"/>
  <c r="J13"/>
  <c r="F13"/>
  <c r="J12"/>
  <c r="F12"/>
  <c r="L12" s="1"/>
  <c r="N14" s="1"/>
  <c r="J11"/>
  <c r="F11"/>
  <c r="J10"/>
  <c r="F10"/>
  <c r="L10" s="1"/>
  <c r="N12" s="1"/>
  <c r="J9"/>
  <c r="F9"/>
  <c r="J8"/>
  <c r="F8"/>
  <c r="L8" s="1"/>
  <c r="N10" s="1"/>
  <c r="J7"/>
  <c r="F7"/>
  <c r="L7" s="1"/>
  <c r="N9" s="1"/>
  <c r="J6"/>
  <c r="F6"/>
  <c r="L6" s="1"/>
  <c r="N8" s="1"/>
  <c r="K2"/>
  <c r="L43" i="81"/>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L21" s="1"/>
  <c r="N23" s="1"/>
  <c r="J20"/>
  <c r="F20"/>
  <c r="J19"/>
  <c r="F19"/>
  <c r="L19" s="1"/>
  <c r="N21" s="1"/>
  <c r="J18"/>
  <c r="F18"/>
  <c r="J17"/>
  <c r="F17"/>
  <c r="L17" s="1"/>
  <c r="N19" s="1"/>
  <c r="J16"/>
  <c r="F16"/>
  <c r="J15"/>
  <c r="F15"/>
  <c r="L15" s="1"/>
  <c r="N17" s="1"/>
  <c r="J14"/>
  <c r="F14"/>
  <c r="J13"/>
  <c r="F13"/>
  <c r="L13" s="1"/>
  <c r="N15" s="1"/>
  <c r="J12"/>
  <c r="F12"/>
  <c r="J11"/>
  <c r="F11"/>
  <c r="L11" s="1"/>
  <c r="N13" s="1"/>
  <c r="J10"/>
  <c r="F10"/>
  <c r="J9"/>
  <c r="F9"/>
  <c r="L9" s="1"/>
  <c r="N11" s="1"/>
  <c r="J8"/>
  <c r="F8"/>
  <c r="J7"/>
  <c r="F7"/>
  <c r="J6"/>
  <c r="Q22" s="1"/>
  <c r="F6"/>
  <c r="K2"/>
  <c r="L43" i="80"/>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J22"/>
  <c r="F22"/>
  <c r="J21"/>
  <c r="F21"/>
  <c r="J20"/>
  <c r="F20"/>
  <c r="L20" s="1"/>
  <c r="N22" s="1"/>
  <c r="J19"/>
  <c r="F19"/>
  <c r="J18"/>
  <c r="F18"/>
  <c r="L18" s="1"/>
  <c r="N20" s="1"/>
  <c r="J17"/>
  <c r="F17"/>
  <c r="J16"/>
  <c r="F16"/>
  <c r="L16" s="1"/>
  <c r="N18" s="1"/>
  <c r="J15"/>
  <c r="F15"/>
  <c r="J14"/>
  <c r="F14"/>
  <c r="L14" s="1"/>
  <c r="N16" s="1"/>
  <c r="J13"/>
  <c r="F13"/>
  <c r="J12"/>
  <c r="F12"/>
  <c r="L12" s="1"/>
  <c r="N14" s="1"/>
  <c r="J11"/>
  <c r="F11"/>
  <c r="J10"/>
  <c r="F10"/>
  <c r="L10" s="1"/>
  <c r="N12" s="1"/>
  <c r="J9"/>
  <c r="F9"/>
  <c r="J8"/>
  <c r="F8"/>
  <c r="L8" s="1"/>
  <c r="N10" s="1"/>
  <c r="J7"/>
  <c r="F7"/>
  <c r="L7" s="1"/>
  <c r="N9" s="1"/>
  <c r="J6"/>
  <c r="F6"/>
  <c r="L6" s="1"/>
  <c r="K2"/>
  <c r="L43" i="79"/>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J27"/>
  <c r="F27"/>
  <c r="J26"/>
  <c r="F26"/>
  <c r="G26" s="1"/>
  <c r="J25"/>
  <c r="F25"/>
  <c r="J24"/>
  <c r="F24"/>
  <c r="G24" s="1"/>
  <c r="Q23"/>
  <c r="J23"/>
  <c r="F23"/>
  <c r="J22"/>
  <c r="F22"/>
  <c r="J21"/>
  <c r="F21"/>
  <c r="L21" s="1"/>
  <c r="J20"/>
  <c r="F20"/>
  <c r="G20" s="1"/>
  <c r="J19"/>
  <c r="F19"/>
  <c r="L19" s="1"/>
  <c r="J18"/>
  <c r="F18"/>
  <c r="J15"/>
  <c r="F15"/>
  <c r="L15" s="1"/>
  <c r="N17" s="1"/>
  <c r="J14"/>
  <c r="F14"/>
  <c r="J13"/>
  <c r="F13"/>
  <c r="L13" s="1"/>
  <c r="N15" s="1"/>
  <c r="J12"/>
  <c r="F12"/>
  <c r="J11"/>
  <c r="F11"/>
  <c r="L11" s="1"/>
  <c r="N13" s="1"/>
  <c r="J10"/>
  <c r="F10"/>
  <c r="J9"/>
  <c r="F9"/>
  <c r="L9" s="1"/>
  <c r="N11" s="1"/>
  <c r="J8"/>
  <c r="F8"/>
  <c r="J7"/>
  <c r="F7"/>
  <c r="J6"/>
  <c r="Q22" s="1"/>
  <c r="F6"/>
  <c r="K2"/>
  <c r="L43" i="78"/>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J27"/>
  <c r="F27"/>
  <c r="J26"/>
  <c r="F26"/>
  <c r="J25"/>
  <c r="F25"/>
  <c r="J24"/>
  <c r="F24"/>
  <c r="Q23"/>
  <c r="J23"/>
  <c r="F23"/>
  <c r="J22"/>
  <c r="F22"/>
  <c r="J21"/>
  <c r="F21"/>
  <c r="L21" s="1"/>
  <c r="N21" s="1"/>
  <c r="J20"/>
  <c r="F20"/>
  <c r="J19"/>
  <c r="F19"/>
  <c r="L19" s="1"/>
  <c r="N19" s="1"/>
  <c r="J18"/>
  <c r="F18"/>
  <c r="J17"/>
  <c r="F17"/>
  <c r="L17" s="1"/>
  <c r="N17" s="1"/>
  <c r="J16"/>
  <c r="F16"/>
  <c r="J15"/>
  <c r="F15"/>
  <c r="L15" s="1"/>
  <c r="N15" s="1"/>
  <c r="J14"/>
  <c r="F14"/>
  <c r="J13"/>
  <c r="F13"/>
  <c r="L13" s="1"/>
  <c r="N13" s="1"/>
  <c r="J12"/>
  <c r="F12"/>
  <c r="J11"/>
  <c r="F11"/>
  <c r="L11" s="1"/>
  <c r="J10"/>
  <c r="F10"/>
  <c r="J9"/>
  <c r="F9"/>
  <c r="L9" s="1"/>
  <c r="J8"/>
  <c r="F8"/>
  <c r="J7"/>
  <c r="F7"/>
  <c r="J6"/>
  <c r="Q22" s="1"/>
  <c r="F6"/>
  <c r="K2"/>
  <c r="L43" i="77"/>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J20"/>
  <c r="F20"/>
  <c r="L20" s="1"/>
  <c r="N22" s="1"/>
  <c r="J19"/>
  <c r="F19"/>
  <c r="J18"/>
  <c r="F18"/>
  <c r="L18" s="1"/>
  <c r="N20" s="1"/>
  <c r="J17"/>
  <c r="F17"/>
  <c r="J16"/>
  <c r="F16"/>
  <c r="L16" s="1"/>
  <c r="N18" s="1"/>
  <c r="J15"/>
  <c r="F15"/>
  <c r="J14"/>
  <c r="F14"/>
  <c r="L14" s="1"/>
  <c r="N16" s="1"/>
  <c r="J13"/>
  <c r="F13"/>
  <c r="J12"/>
  <c r="F12"/>
  <c r="L12" s="1"/>
  <c r="N14" s="1"/>
  <c r="J11"/>
  <c r="F11"/>
  <c r="J10"/>
  <c r="F10"/>
  <c r="L10" s="1"/>
  <c r="N12" s="1"/>
  <c r="J9"/>
  <c r="F9"/>
  <c r="J8"/>
  <c r="F8"/>
  <c r="L8" s="1"/>
  <c r="N10" s="1"/>
  <c r="J7"/>
  <c r="F7"/>
  <c r="L7" s="1"/>
  <c r="N9" s="1"/>
  <c r="J6"/>
  <c r="F6"/>
  <c r="L6" s="1"/>
  <c r="N8" s="1"/>
  <c r="K2"/>
  <c r="L43" i="76"/>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L21" s="1"/>
  <c r="N23" s="1"/>
  <c r="J20"/>
  <c r="F20"/>
  <c r="J19"/>
  <c r="F19"/>
  <c r="L19" s="1"/>
  <c r="N21" s="1"/>
  <c r="J18"/>
  <c r="F18"/>
  <c r="J17"/>
  <c r="F17"/>
  <c r="L17" s="1"/>
  <c r="N19" s="1"/>
  <c r="J16"/>
  <c r="F16"/>
  <c r="J15"/>
  <c r="F15"/>
  <c r="L15" s="1"/>
  <c r="N17" s="1"/>
  <c r="J14"/>
  <c r="F14"/>
  <c r="J13"/>
  <c r="F13"/>
  <c r="L13" s="1"/>
  <c r="N15" s="1"/>
  <c r="J12"/>
  <c r="F12"/>
  <c r="J11"/>
  <c r="F11"/>
  <c r="L11" s="1"/>
  <c r="N13" s="1"/>
  <c r="J10"/>
  <c r="F10"/>
  <c r="J9"/>
  <c r="F9"/>
  <c r="L9" s="1"/>
  <c r="N11" s="1"/>
  <c r="J8"/>
  <c r="F8"/>
  <c r="J7"/>
  <c r="F7"/>
  <c r="J6"/>
  <c r="Q22" s="1"/>
  <c r="F6"/>
  <c r="K2"/>
  <c r="L43" i="75"/>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J26"/>
  <c r="F26"/>
  <c r="J25"/>
  <c r="F25"/>
  <c r="J24"/>
  <c r="F24"/>
  <c r="Q23"/>
  <c r="J23"/>
  <c r="F23"/>
  <c r="J22"/>
  <c r="F22"/>
  <c r="J21"/>
  <c r="F21"/>
  <c r="L21" s="1"/>
  <c r="N22" s="1"/>
  <c r="J20"/>
  <c r="F20"/>
  <c r="J19"/>
  <c r="F19"/>
  <c r="L19" s="1"/>
  <c r="N20" s="1"/>
  <c r="J18"/>
  <c r="F18"/>
  <c r="J17"/>
  <c r="F17"/>
  <c r="L17" s="1"/>
  <c r="N18" s="1"/>
  <c r="J16"/>
  <c r="F16"/>
  <c r="J15"/>
  <c r="F15"/>
  <c r="L15" s="1"/>
  <c r="N16" s="1"/>
  <c r="J14"/>
  <c r="F14"/>
  <c r="J13"/>
  <c r="F13"/>
  <c r="L13" s="1"/>
  <c r="N14" s="1"/>
  <c r="J12"/>
  <c r="F12"/>
  <c r="J11"/>
  <c r="F11"/>
  <c r="L11" s="1"/>
  <c r="J10"/>
  <c r="F10"/>
  <c r="J9"/>
  <c r="F9"/>
  <c r="L9" s="1"/>
  <c r="J8"/>
  <c r="F8"/>
  <c r="J7"/>
  <c r="F7"/>
  <c r="J6"/>
  <c r="Q22" s="1"/>
  <c r="F6"/>
  <c r="K2"/>
  <c r="L43" i="74"/>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J29"/>
  <c r="F29"/>
  <c r="J28"/>
  <c r="F28"/>
  <c r="J27"/>
  <c r="F27"/>
  <c r="J26"/>
  <c r="F26"/>
  <c r="J25"/>
  <c r="F25"/>
  <c r="J24"/>
  <c r="F24"/>
  <c r="Q23"/>
  <c r="J23"/>
  <c r="F23"/>
  <c r="J22"/>
  <c r="F22"/>
  <c r="J21"/>
  <c r="F21"/>
  <c r="L21" s="1"/>
  <c r="J20"/>
  <c r="F20"/>
  <c r="J19"/>
  <c r="F19"/>
  <c r="L19" s="1"/>
  <c r="N21" s="1"/>
  <c r="J18"/>
  <c r="F18"/>
  <c r="J17"/>
  <c r="F17"/>
  <c r="L17" s="1"/>
  <c r="N19" s="1"/>
  <c r="J16"/>
  <c r="F16"/>
  <c r="J15"/>
  <c r="F15"/>
  <c r="L15" s="1"/>
  <c r="N17" s="1"/>
  <c r="J14"/>
  <c r="F14"/>
  <c r="J13"/>
  <c r="F13"/>
  <c r="L13" s="1"/>
  <c r="N15" s="1"/>
  <c r="J12"/>
  <c r="F12"/>
  <c r="J11"/>
  <c r="F11"/>
  <c r="L11" s="1"/>
  <c r="J10"/>
  <c r="F10"/>
  <c r="J9"/>
  <c r="F9"/>
  <c r="L9" s="1"/>
  <c r="N11" s="1"/>
  <c r="J8"/>
  <c r="F8"/>
  <c r="J7"/>
  <c r="F7"/>
  <c r="J6"/>
  <c r="Q22" s="1"/>
  <c r="F6"/>
  <c r="K2"/>
  <c r="L43" i="73"/>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L21" s="1"/>
  <c r="N23" s="1"/>
  <c r="J20"/>
  <c r="F20"/>
  <c r="J19"/>
  <c r="F19"/>
  <c r="L19" s="1"/>
  <c r="N21" s="1"/>
  <c r="J18"/>
  <c r="F18"/>
  <c r="J17"/>
  <c r="F17"/>
  <c r="L17" s="1"/>
  <c r="N19" s="1"/>
  <c r="J16"/>
  <c r="F16"/>
  <c r="J15"/>
  <c r="F15"/>
  <c r="L15" s="1"/>
  <c r="N17" s="1"/>
  <c r="J14"/>
  <c r="F14"/>
  <c r="J13"/>
  <c r="F13"/>
  <c r="L13" s="1"/>
  <c r="N15" s="1"/>
  <c r="J12"/>
  <c r="F12"/>
  <c r="J11"/>
  <c r="F11"/>
  <c r="L11" s="1"/>
  <c r="N13" s="1"/>
  <c r="J10"/>
  <c r="F10"/>
  <c r="J9"/>
  <c r="F9"/>
  <c r="L9" s="1"/>
  <c r="N11" s="1"/>
  <c r="J8"/>
  <c r="F8"/>
  <c r="L8" s="1"/>
  <c r="N10" s="1"/>
  <c r="J7"/>
  <c r="F7"/>
  <c r="L7" s="1"/>
  <c r="N9" s="1"/>
  <c r="J6"/>
  <c r="Q22" s="1"/>
  <c r="F6"/>
  <c r="K2"/>
  <c r="L43" i="72"/>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L21" s="1"/>
  <c r="N23" s="1"/>
  <c r="J20"/>
  <c r="F20"/>
  <c r="J19"/>
  <c r="F19"/>
  <c r="L19" s="1"/>
  <c r="N21" s="1"/>
  <c r="J18"/>
  <c r="F18"/>
  <c r="J17"/>
  <c r="F17"/>
  <c r="L17" s="1"/>
  <c r="N19" s="1"/>
  <c r="J16"/>
  <c r="F16"/>
  <c r="J15"/>
  <c r="F15"/>
  <c r="L15" s="1"/>
  <c r="N17" s="1"/>
  <c r="J14"/>
  <c r="F14"/>
  <c r="J13"/>
  <c r="F13"/>
  <c r="L13" s="1"/>
  <c r="N15" s="1"/>
  <c r="J12"/>
  <c r="F12"/>
  <c r="J11"/>
  <c r="F11"/>
  <c r="L11" s="1"/>
  <c r="N13" s="1"/>
  <c r="J10"/>
  <c r="F10"/>
  <c r="J9"/>
  <c r="F9"/>
  <c r="L9" s="1"/>
  <c r="N11" s="1"/>
  <c r="J8"/>
  <c r="F8"/>
  <c r="L8" s="1"/>
  <c r="N10" s="1"/>
  <c r="J7"/>
  <c r="F7"/>
  <c r="L7" s="1"/>
  <c r="N9" s="1"/>
  <c r="J6"/>
  <c r="Q22" s="1"/>
  <c r="F6"/>
  <c r="K2"/>
  <c r="F3" i="1"/>
  <c r="E3"/>
  <c r="D3"/>
  <c r="F6" i="2"/>
  <c r="L22"/>
  <c r="L23"/>
  <c r="L24"/>
  <c r="L25"/>
  <c r="L26"/>
  <c r="L27"/>
  <c r="L28"/>
  <c r="L29"/>
  <c r="L30"/>
  <c r="L31"/>
  <c r="L32"/>
  <c r="L33"/>
  <c r="L34"/>
  <c r="L35"/>
  <c r="L36"/>
  <c r="L37"/>
  <c r="L38"/>
  <c r="L39"/>
  <c r="L40"/>
  <c r="L41"/>
  <c r="L42"/>
  <c r="L43"/>
  <c r="F7"/>
  <c r="F8"/>
  <c r="F9"/>
  <c r="F10"/>
  <c r="F11"/>
  <c r="F12"/>
  <c r="F13"/>
  <c r="F14"/>
  <c r="F15"/>
  <c r="F16"/>
  <c r="F17"/>
  <c r="F18"/>
  <c r="F19"/>
  <c r="F20"/>
  <c r="F21"/>
  <c r="F22"/>
  <c r="F23"/>
  <c r="F24"/>
  <c r="F25"/>
  <c r="F26"/>
  <c r="F27"/>
  <c r="F28"/>
  <c r="F29"/>
  <c r="F30"/>
  <c r="F31"/>
  <c r="F32"/>
  <c r="F33"/>
  <c r="F34"/>
  <c r="F35"/>
  <c r="F36"/>
  <c r="F37"/>
  <c r="F38"/>
  <c r="F39"/>
  <c r="F40"/>
  <c r="F41"/>
  <c r="F42"/>
  <c r="F43"/>
  <c r="J22"/>
  <c r="J23"/>
  <c r="J24"/>
  <c r="J25"/>
  <c r="J26"/>
  <c r="J27"/>
  <c r="J28"/>
  <c r="J29"/>
  <c r="J30"/>
  <c r="J31"/>
  <c r="J32"/>
  <c r="J33"/>
  <c r="J34"/>
  <c r="J35"/>
  <c r="J36"/>
  <c r="J37"/>
  <c r="J38"/>
  <c r="J39"/>
  <c r="J40"/>
  <c r="J41"/>
  <c r="J42"/>
  <c r="J43"/>
  <c r="I20" i="54"/>
  <c r="C4"/>
  <c r="H9"/>
  <c r="E25"/>
  <c r="I9"/>
  <c r="I13"/>
  <c r="H6"/>
  <c r="I18"/>
  <c r="I11"/>
  <c r="E24"/>
  <c r="H17"/>
  <c r="I10"/>
  <c r="H7"/>
  <c r="I21"/>
  <c r="I14"/>
  <c r="D24"/>
  <c r="H12"/>
  <c r="I6"/>
  <c r="H19"/>
  <c r="I7"/>
  <c r="H14"/>
  <c r="H21"/>
  <c r="I12"/>
  <c r="D25"/>
  <c r="I17"/>
  <c r="H5"/>
  <c r="H20"/>
  <c r="H11"/>
  <c r="H8"/>
  <c r="I15"/>
  <c r="I19"/>
  <c r="I8"/>
  <c r="E26"/>
  <c r="I5"/>
  <c r="Q14" i="95" l="1"/>
  <c r="Q16"/>
  <c r="Q7" i="89"/>
  <c r="Q16" i="90"/>
  <c r="L22" i="80"/>
  <c r="N8" s="1"/>
  <c r="G22"/>
  <c r="G26" i="75"/>
  <c r="L26"/>
  <c r="N12" s="1"/>
  <c r="G25"/>
  <c r="L25"/>
  <c r="G24"/>
  <c r="L24"/>
  <c r="N10" s="1"/>
  <c r="G23"/>
  <c r="L23"/>
  <c r="L7" i="88"/>
  <c r="L8"/>
  <c r="L9"/>
  <c r="L10"/>
  <c r="L11"/>
  <c r="L12"/>
  <c r="L13"/>
  <c r="L14"/>
  <c r="L15"/>
  <c r="L16"/>
  <c r="L17"/>
  <c r="L18"/>
  <c r="L19"/>
  <c r="L20"/>
  <c r="L6"/>
  <c r="G21"/>
  <c r="L21"/>
  <c r="G22"/>
  <c r="L22"/>
  <c r="G23"/>
  <c r="L23"/>
  <c r="N9" s="1"/>
  <c r="G24"/>
  <c r="L24"/>
  <c r="G25"/>
  <c r="L25"/>
  <c r="N11" s="1"/>
  <c r="G26"/>
  <c r="L26"/>
  <c r="G27"/>
  <c r="L27"/>
  <c r="N13" s="1"/>
  <c r="G28"/>
  <c r="L28"/>
  <c r="G29"/>
  <c r="L29"/>
  <c r="N15" s="1"/>
  <c r="G30"/>
  <c r="L30"/>
  <c r="G31"/>
  <c r="L31"/>
  <c r="N17" s="1"/>
  <c r="G32"/>
  <c r="L32"/>
  <c r="G33"/>
  <c r="L33"/>
  <c r="N19" s="1"/>
  <c r="G34"/>
  <c r="L34"/>
  <c r="G35"/>
  <c r="L35"/>
  <c r="N21" s="1"/>
  <c r="G36"/>
  <c r="L36"/>
  <c r="G37"/>
  <c r="L37"/>
  <c r="L23" i="87"/>
  <c r="L24"/>
  <c r="L25"/>
  <c r="L26"/>
  <c r="L27"/>
  <c r="L28"/>
  <c r="L29"/>
  <c r="L30"/>
  <c r="L31"/>
  <c r="L32"/>
  <c r="L33"/>
  <c r="L34"/>
  <c r="L35"/>
  <c r="L36"/>
  <c r="L37"/>
  <c r="L22"/>
  <c r="L7"/>
  <c r="N9" s="1"/>
  <c r="L8"/>
  <c r="N10" s="1"/>
  <c r="L9"/>
  <c r="N11" s="1"/>
  <c r="L10"/>
  <c r="N12" s="1"/>
  <c r="L11"/>
  <c r="N13" s="1"/>
  <c r="L12"/>
  <c r="N14" s="1"/>
  <c r="L13"/>
  <c r="N15" s="1"/>
  <c r="L14"/>
  <c r="N16" s="1"/>
  <c r="L15"/>
  <c r="N17" s="1"/>
  <c r="L16"/>
  <c r="N18" s="1"/>
  <c r="L17"/>
  <c r="N19" s="1"/>
  <c r="L18"/>
  <c r="N20" s="1"/>
  <c r="L19"/>
  <c r="N21" s="1"/>
  <c r="L20"/>
  <c r="N22" s="1"/>
  <c r="L21"/>
  <c r="N23" s="1"/>
  <c r="L6"/>
  <c r="N8" s="1"/>
  <c r="L23" i="86"/>
  <c r="L24"/>
  <c r="L25"/>
  <c r="L26"/>
  <c r="L27"/>
  <c r="L28"/>
  <c r="L29"/>
  <c r="L30"/>
  <c r="L31"/>
  <c r="L32"/>
  <c r="L33"/>
  <c r="L34"/>
  <c r="L35"/>
  <c r="L36"/>
  <c r="L37"/>
  <c r="L22"/>
  <c r="L7"/>
  <c r="N9" s="1"/>
  <c r="L8"/>
  <c r="N10" s="1"/>
  <c r="L9"/>
  <c r="N11" s="1"/>
  <c r="L10"/>
  <c r="N12" s="1"/>
  <c r="L11"/>
  <c r="N13" s="1"/>
  <c r="L12"/>
  <c r="N14" s="1"/>
  <c r="L13"/>
  <c r="N15" s="1"/>
  <c r="L14"/>
  <c r="N16" s="1"/>
  <c r="L15"/>
  <c r="N17" s="1"/>
  <c r="L16"/>
  <c r="N18" s="1"/>
  <c r="L17"/>
  <c r="N19" s="1"/>
  <c r="L18"/>
  <c r="N20" s="1"/>
  <c r="L19"/>
  <c r="N21" s="1"/>
  <c r="L20"/>
  <c r="N22" s="1"/>
  <c r="L21"/>
  <c r="N23" s="1"/>
  <c r="L6"/>
  <c r="N8" s="1"/>
  <c r="G29" i="74"/>
  <c r="L29"/>
  <c r="G28"/>
  <c r="L28"/>
  <c r="G27"/>
  <c r="L27"/>
  <c r="N13" s="1"/>
  <c r="G26"/>
  <c r="L26"/>
  <c r="G25"/>
  <c r="L25"/>
  <c r="G24"/>
  <c r="L24"/>
  <c r="G23" i="79"/>
  <c r="L23"/>
  <c r="L20"/>
  <c r="G27" i="78"/>
  <c r="L27"/>
  <c r="G26"/>
  <c r="L26"/>
  <c r="G25"/>
  <c r="L25"/>
  <c r="G24"/>
  <c r="L24"/>
  <c r="L19" i="85"/>
  <c r="N21" s="1"/>
  <c r="G19"/>
  <c r="G20"/>
  <c r="G21"/>
  <c r="L7"/>
  <c r="N9" s="1"/>
  <c r="L8"/>
  <c r="N10" s="1"/>
  <c r="L9"/>
  <c r="N11" s="1"/>
  <c r="L11"/>
  <c r="N13" s="1"/>
  <c r="L13"/>
  <c r="N15" s="1"/>
  <c r="L15"/>
  <c r="N17" s="1"/>
  <c r="L17"/>
  <c r="N19" s="1"/>
  <c r="G6"/>
  <c r="G7"/>
  <c r="G8"/>
  <c r="G9"/>
  <c r="L10"/>
  <c r="N12" s="1"/>
  <c r="G11"/>
  <c r="L12"/>
  <c r="N14" s="1"/>
  <c r="G13"/>
  <c r="L14"/>
  <c r="N16" s="1"/>
  <c r="G15"/>
  <c r="L16"/>
  <c r="N18" s="1"/>
  <c r="G17"/>
  <c r="L18"/>
  <c r="N20" s="1"/>
  <c r="Q22"/>
  <c r="G10"/>
  <c r="G12"/>
  <c r="G14"/>
  <c r="G16"/>
  <c r="G18"/>
  <c r="G25" i="84"/>
  <c r="G27"/>
  <c r="G29"/>
  <c r="G31"/>
  <c r="G33"/>
  <c r="G35"/>
  <c r="G37"/>
  <c r="G22"/>
  <c r="L22"/>
  <c r="G23"/>
  <c r="G24"/>
  <c r="L25"/>
  <c r="N11" s="1"/>
  <c r="G26"/>
  <c r="L27"/>
  <c r="N13" s="1"/>
  <c r="G28"/>
  <c r="L29"/>
  <c r="N15" s="1"/>
  <c r="G30"/>
  <c r="L31"/>
  <c r="N17" s="1"/>
  <c r="G32"/>
  <c r="L33"/>
  <c r="N19" s="1"/>
  <c r="G34"/>
  <c r="L35"/>
  <c r="N21" s="1"/>
  <c r="G36"/>
  <c r="L37"/>
  <c r="N23" s="1"/>
  <c r="L25" i="83"/>
  <c r="L27"/>
  <c r="L29"/>
  <c r="L31"/>
  <c r="L33"/>
  <c r="L35"/>
  <c r="L37"/>
  <c r="L23"/>
  <c r="G23"/>
  <c r="Q22"/>
  <c r="L22"/>
  <c r="L24"/>
  <c r="L26"/>
  <c r="L28"/>
  <c r="L30"/>
  <c r="L32"/>
  <c r="L34"/>
  <c r="L36"/>
  <c r="N11"/>
  <c r="N13"/>
  <c r="N15"/>
  <c r="N17"/>
  <c r="N19"/>
  <c r="N21"/>
  <c r="N23"/>
  <c r="O13" i="97"/>
  <c r="F40" i="54" s="1"/>
  <c r="O14" i="97"/>
  <c r="G40" i="54" s="1"/>
  <c r="L7" i="84"/>
  <c r="N9" s="1"/>
  <c r="L8"/>
  <c r="N10" s="1"/>
  <c r="G9"/>
  <c r="L10"/>
  <c r="N12" s="1"/>
  <c r="G11"/>
  <c r="L12"/>
  <c r="N14" s="1"/>
  <c r="G13"/>
  <c r="L14"/>
  <c r="N16" s="1"/>
  <c r="G15"/>
  <c r="L16"/>
  <c r="N18" s="1"/>
  <c r="G17"/>
  <c r="L18"/>
  <c r="N20" s="1"/>
  <c r="G19"/>
  <c r="L20"/>
  <c r="N22" s="1"/>
  <c r="G21"/>
  <c r="G6"/>
  <c r="L6"/>
  <c r="G7"/>
  <c r="G8"/>
  <c r="G10"/>
  <c r="G12"/>
  <c r="G14"/>
  <c r="G16"/>
  <c r="G18"/>
  <c r="G20"/>
  <c r="L7" i="83"/>
  <c r="L8"/>
  <c r="N10" s="1"/>
  <c r="G9"/>
  <c r="L10"/>
  <c r="G11"/>
  <c r="L12"/>
  <c r="N14" s="1"/>
  <c r="G13"/>
  <c r="L14"/>
  <c r="G15"/>
  <c r="L16"/>
  <c r="N18" s="1"/>
  <c r="G17"/>
  <c r="L18"/>
  <c r="G19"/>
  <c r="L20"/>
  <c r="N22" s="1"/>
  <c r="G21"/>
  <c r="G6"/>
  <c r="L6"/>
  <c r="N8" s="1"/>
  <c r="G7"/>
  <c r="G8"/>
  <c r="G10"/>
  <c r="G12"/>
  <c r="G14"/>
  <c r="G16"/>
  <c r="G18"/>
  <c r="G20"/>
  <c r="G6" i="82"/>
  <c r="G7"/>
  <c r="G8"/>
  <c r="L9"/>
  <c r="N11" s="1"/>
  <c r="G10"/>
  <c r="L11"/>
  <c r="N13" s="1"/>
  <c r="G12"/>
  <c r="L13"/>
  <c r="N15" s="1"/>
  <c r="G14"/>
  <c r="L15"/>
  <c r="N17" s="1"/>
  <c r="G16"/>
  <c r="L17"/>
  <c r="N19" s="1"/>
  <c r="G18"/>
  <c r="L19"/>
  <c r="N21" s="1"/>
  <c r="G20"/>
  <c r="L21"/>
  <c r="N23" s="1"/>
  <c r="Q22"/>
  <c r="G9"/>
  <c r="G11"/>
  <c r="G13"/>
  <c r="G15"/>
  <c r="G17"/>
  <c r="G19"/>
  <c r="G21"/>
  <c r="L7" i="81"/>
  <c r="N9" s="1"/>
  <c r="L8"/>
  <c r="N10" s="1"/>
  <c r="G9"/>
  <c r="L10"/>
  <c r="N12" s="1"/>
  <c r="G11"/>
  <c r="L12"/>
  <c r="N14" s="1"/>
  <c r="G13"/>
  <c r="L14"/>
  <c r="N16" s="1"/>
  <c r="G15"/>
  <c r="L16"/>
  <c r="N18" s="1"/>
  <c r="G17"/>
  <c r="L18"/>
  <c r="N20" s="1"/>
  <c r="G19"/>
  <c r="L20"/>
  <c r="N22" s="1"/>
  <c r="G21"/>
  <c r="G6"/>
  <c r="L6"/>
  <c r="N8" s="1"/>
  <c r="G7"/>
  <c r="G8"/>
  <c r="G10"/>
  <c r="G12"/>
  <c r="G14"/>
  <c r="G16"/>
  <c r="G18"/>
  <c r="G20"/>
  <c r="G6" i="80"/>
  <c r="G7"/>
  <c r="G8"/>
  <c r="L9"/>
  <c r="N11" s="1"/>
  <c r="G10"/>
  <c r="L11"/>
  <c r="N13" s="1"/>
  <c r="G12"/>
  <c r="L13"/>
  <c r="N15" s="1"/>
  <c r="G14"/>
  <c r="L15"/>
  <c r="N17" s="1"/>
  <c r="G16"/>
  <c r="L17"/>
  <c r="N19" s="1"/>
  <c r="G18"/>
  <c r="L19"/>
  <c r="N21" s="1"/>
  <c r="G20"/>
  <c r="L21"/>
  <c r="N23" s="1"/>
  <c r="Q22"/>
  <c r="G9"/>
  <c r="G11"/>
  <c r="G13"/>
  <c r="G15"/>
  <c r="G17"/>
  <c r="G19"/>
  <c r="G21"/>
  <c r="L7" i="79"/>
  <c r="N9" s="1"/>
  <c r="L8"/>
  <c r="N10" s="1"/>
  <c r="G9"/>
  <c r="L10"/>
  <c r="N12" s="1"/>
  <c r="G11"/>
  <c r="L12"/>
  <c r="N14" s="1"/>
  <c r="G13"/>
  <c r="L14"/>
  <c r="N16" s="1"/>
  <c r="L22"/>
  <c r="N19" s="1"/>
  <c r="G22"/>
  <c r="L25"/>
  <c r="N21" s="1"/>
  <c r="G25"/>
  <c r="L27"/>
  <c r="N23" s="1"/>
  <c r="G27"/>
  <c r="G15"/>
  <c r="L18"/>
  <c r="N18" s="1"/>
  <c r="G19"/>
  <c r="G21"/>
  <c r="L24"/>
  <c r="N20" s="1"/>
  <c r="L26"/>
  <c r="N22" s="1"/>
  <c r="G6"/>
  <c r="L6"/>
  <c r="G7"/>
  <c r="G8"/>
  <c r="G10"/>
  <c r="G12"/>
  <c r="G14"/>
  <c r="G18"/>
  <c r="L7" i="78"/>
  <c r="N9" s="1"/>
  <c r="L8"/>
  <c r="N10" s="1"/>
  <c r="G9"/>
  <c r="L10"/>
  <c r="N11" s="1"/>
  <c r="G11"/>
  <c r="L12"/>
  <c r="N12" s="1"/>
  <c r="G13"/>
  <c r="L14"/>
  <c r="N14" s="1"/>
  <c r="G15"/>
  <c r="L16"/>
  <c r="N16" s="1"/>
  <c r="G17"/>
  <c r="L18"/>
  <c r="N18" s="1"/>
  <c r="G19"/>
  <c r="L20"/>
  <c r="N20" s="1"/>
  <c r="G21"/>
  <c r="L22"/>
  <c r="N22" s="1"/>
  <c r="G22"/>
  <c r="L23"/>
  <c r="N23" s="1"/>
  <c r="G23"/>
  <c r="G6"/>
  <c r="L6"/>
  <c r="N8" s="1"/>
  <c r="G7"/>
  <c r="G8"/>
  <c r="G10"/>
  <c r="G12"/>
  <c r="G14"/>
  <c r="G16"/>
  <c r="G18"/>
  <c r="G20"/>
  <c r="G6" i="77"/>
  <c r="G7"/>
  <c r="G8"/>
  <c r="L9"/>
  <c r="N11" s="1"/>
  <c r="G10"/>
  <c r="L11"/>
  <c r="N13" s="1"/>
  <c r="G12"/>
  <c r="L13"/>
  <c r="N15" s="1"/>
  <c r="G14"/>
  <c r="L15"/>
  <c r="N17" s="1"/>
  <c r="G16"/>
  <c r="L17"/>
  <c r="N19" s="1"/>
  <c r="G18"/>
  <c r="L19"/>
  <c r="N21" s="1"/>
  <c r="G20"/>
  <c r="L21"/>
  <c r="N23" s="1"/>
  <c r="Q22"/>
  <c r="G9"/>
  <c r="G11"/>
  <c r="G13"/>
  <c r="G15"/>
  <c r="G17"/>
  <c r="G19"/>
  <c r="G21"/>
  <c r="L7" i="76"/>
  <c r="N9" s="1"/>
  <c r="L8"/>
  <c r="N10" s="1"/>
  <c r="G9"/>
  <c r="L10"/>
  <c r="N12" s="1"/>
  <c r="G11"/>
  <c r="L12"/>
  <c r="N14" s="1"/>
  <c r="G13"/>
  <c r="L14"/>
  <c r="N16" s="1"/>
  <c r="G15"/>
  <c r="L16"/>
  <c r="N18" s="1"/>
  <c r="G17"/>
  <c r="L18"/>
  <c r="N20" s="1"/>
  <c r="G19"/>
  <c r="L20"/>
  <c r="N22" s="1"/>
  <c r="G21"/>
  <c r="G6"/>
  <c r="L6"/>
  <c r="N8" s="1"/>
  <c r="G7"/>
  <c r="G8"/>
  <c r="G10"/>
  <c r="G12"/>
  <c r="G14"/>
  <c r="G16"/>
  <c r="G18"/>
  <c r="G20"/>
  <c r="L7" i="75"/>
  <c r="L8"/>
  <c r="N9" s="1"/>
  <c r="G9"/>
  <c r="L10"/>
  <c r="N11" s="1"/>
  <c r="G11"/>
  <c r="L12"/>
  <c r="N13" s="1"/>
  <c r="G13"/>
  <c r="L14"/>
  <c r="N15" s="1"/>
  <c r="G15"/>
  <c r="L16"/>
  <c r="N17" s="1"/>
  <c r="G17"/>
  <c r="L18"/>
  <c r="N19" s="1"/>
  <c r="G19"/>
  <c r="L20"/>
  <c r="N21" s="1"/>
  <c r="G21"/>
  <c r="L22"/>
  <c r="N23" s="1"/>
  <c r="G22"/>
  <c r="G6"/>
  <c r="L6"/>
  <c r="G7"/>
  <c r="G8"/>
  <c r="G10"/>
  <c r="G12"/>
  <c r="G14"/>
  <c r="G16"/>
  <c r="G18"/>
  <c r="G20"/>
  <c r="L7" i="74"/>
  <c r="N9" s="1"/>
  <c r="L8"/>
  <c r="N10" s="1"/>
  <c r="G9"/>
  <c r="L10"/>
  <c r="N12" s="1"/>
  <c r="G11"/>
  <c r="L12"/>
  <c r="N14" s="1"/>
  <c r="G13"/>
  <c r="L14"/>
  <c r="N16" s="1"/>
  <c r="G15"/>
  <c r="L16"/>
  <c r="N18" s="1"/>
  <c r="G17"/>
  <c r="L18"/>
  <c r="N20" s="1"/>
  <c r="G19"/>
  <c r="L20"/>
  <c r="N22" s="1"/>
  <c r="G21"/>
  <c r="L22"/>
  <c r="G22"/>
  <c r="L23"/>
  <c r="G23"/>
  <c r="G6"/>
  <c r="L6"/>
  <c r="N8" s="1"/>
  <c r="G7"/>
  <c r="G8"/>
  <c r="G10"/>
  <c r="G12"/>
  <c r="G14"/>
  <c r="G16"/>
  <c r="G18"/>
  <c r="G20"/>
  <c r="G7" i="73"/>
  <c r="G8"/>
  <c r="G9"/>
  <c r="L10"/>
  <c r="N12" s="1"/>
  <c r="G11"/>
  <c r="L12"/>
  <c r="N14" s="1"/>
  <c r="G13"/>
  <c r="L14"/>
  <c r="N16" s="1"/>
  <c r="G15"/>
  <c r="L16"/>
  <c r="N18" s="1"/>
  <c r="G17"/>
  <c r="L18"/>
  <c r="N20" s="1"/>
  <c r="G19"/>
  <c r="L20"/>
  <c r="N22" s="1"/>
  <c r="G21"/>
  <c r="G10"/>
  <c r="G12"/>
  <c r="G14"/>
  <c r="G16"/>
  <c r="G18"/>
  <c r="G20"/>
  <c r="G6"/>
  <c r="L6"/>
  <c r="N8" s="1"/>
  <c r="G7" i="72"/>
  <c r="G8"/>
  <c r="G9"/>
  <c r="L10"/>
  <c r="N12" s="1"/>
  <c r="G11"/>
  <c r="L12"/>
  <c r="N14" s="1"/>
  <c r="G13"/>
  <c r="L14"/>
  <c r="N16" s="1"/>
  <c r="G15"/>
  <c r="L16"/>
  <c r="N18" s="1"/>
  <c r="G17"/>
  <c r="L18"/>
  <c r="N20" s="1"/>
  <c r="G19"/>
  <c r="L20"/>
  <c r="N22" s="1"/>
  <c r="G21"/>
  <c r="G10"/>
  <c r="G12"/>
  <c r="G14"/>
  <c r="G16"/>
  <c r="G18"/>
  <c r="G20"/>
  <c r="G6"/>
  <c r="L6"/>
  <c r="N8" s="1"/>
  <c r="Q21" i="94"/>
  <c r="Q21" i="95"/>
  <c r="Q14" i="94"/>
  <c r="Q16"/>
  <c r="Q7" i="95"/>
  <c r="Q21" i="93"/>
  <c r="Q7" i="94"/>
  <c r="Q14" i="93"/>
  <c r="Q21" i="91"/>
  <c r="Q21" i="92"/>
  <c r="Q7"/>
  <c r="Q7" i="93"/>
  <c r="Q21" i="90"/>
  <c r="Q7" i="91"/>
  <c r="Q14" i="90"/>
  <c r="Q21" i="87"/>
  <c r="Q21" i="89"/>
  <c r="Q14"/>
  <c r="Q16"/>
  <c r="Q7" i="90"/>
  <c r="Q21" i="86"/>
  <c r="K2" i="2"/>
  <c r="G7"/>
  <c r="J7"/>
  <c r="L7" s="1"/>
  <c r="N9" s="1"/>
  <c r="G8"/>
  <c r="J8"/>
  <c r="L8" s="1"/>
  <c r="N10" s="1"/>
  <c r="J9"/>
  <c r="L9" s="1"/>
  <c r="N11" s="1"/>
  <c r="J10"/>
  <c r="L10" s="1"/>
  <c r="N12" s="1"/>
  <c r="J11"/>
  <c r="L11" s="1"/>
  <c r="N13" s="1"/>
  <c r="J12"/>
  <c r="L12" s="1"/>
  <c r="N14" s="1"/>
  <c r="J13"/>
  <c r="J14"/>
  <c r="L14" s="1"/>
  <c r="N16" s="1"/>
  <c r="J15"/>
  <c r="L15" s="1"/>
  <c r="N17" s="1"/>
  <c r="J16"/>
  <c r="J17"/>
  <c r="L17" s="1"/>
  <c r="N19" s="1"/>
  <c r="J18"/>
  <c r="J19"/>
  <c r="L19" s="1"/>
  <c r="N21" s="1"/>
  <c r="J20"/>
  <c r="L20" s="1"/>
  <c r="N22" s="1"/>
  <c r="J21"/>
  <c r="L21" s="1"/>
  <c r="N23" s="1"/>
  <c r="J6"/>
  <c r="D15" i="1"/>
  <c r="F15"/>
  <c r="D14"/>
  <c r="F14"/>
  <c r="D13"/>
  <c r="F13"/>
  <c r="E15"/>
  <c r="E14"/>
  <c r="E13"/>
  <c r="D16"/>
  <c r="F16"/>
  <c r="E16"/>
  <c r="F4"/>
  <c r="F5"/>
  <c r="F6"/>
  <c r="F7"/>
  <c r="F8"/>
  <c r="F9"/>
  <c r="F10"/>
  <c r="F11"/>
  <c r="F12"/>
  <c r="F17"/>
  <c r="F18"/>
  <c r="F19"/>
  <c r="F20"/>
  <c r="F21"/>
  <c r="E4"/>
  <c r="E5"/>
  <c r="E6"/>
  <c r="E7"/>
  <c r="E8"/>
  <c r="E9"/>
  <c r="E10"/>
  <c r="E11"/>
  <c r="E12"/>
  <c r="E17"/>
  <c r="E18"/>
  <c r="E19"/>
  <c r="E20"/>
  <c r="E21"/>
  <c r="D4"/>
  <c r="D5"/>
  <c r="D6"/>
  <c r="D7"/>
  <c r="D8"/>
  <c r="D9"/>
  <c r="D10"/>
  <c r="D11"/>
  <c r="D12"/>
  <c r="D17"/>
  <c r="D18"/>
  <c r="D19"/>
  <c r="D20"/>
  <c r="D21"/>
  <c r="F22" i="54"/>
  <c r="E28"/>
  <c r="E23"/>
  <c r="F28"/>
  <c r="D22"/>
  <c r="D27"/>
  <c r="G20"/>
  <c r="G27"/>
  <c r="H18"/>
  <c r="F26"/>
  <c r="H15"/>
  <c r="D23"/>
  <c r="F23"/>
  <c r="G26"/>
  <c r="E27"/>
  <c r="D28"/>
  <c r="G25"/>
  <c r="D26"/>
  <c r="H13"/>
  <c r="G24"/>
  <c r="E22"/>
  <c r="G22"/>
  <c r="G23"/>
  <c r="G19"/>
  <c r="F24"/>
  <c r="H10"/>
  <c r="F25"/>
  <c r="G28"/>
  <c r="F27"/>
  <c r="N8" i="75" l="1"/>
  <c r="Q14" s="1"/>
  <c r="H10" i="98" s="1"/>
  <c r="Q7" i="85"/>
  <c r="Q16" i="86"/>
  <c r="AT11" i="98" s="1"/>
  <c r="Q7" i="87"/>
  <c r="Q22" i="2"/>
  <c r="G17"/>
  <c r="G12"/>
  <c r="G11"/>
  <c r="G10"/>
  <c r="G9"/>
  <c r="Q16" i="85"/>
  <c r="AT6" i="98" s="1"/>
  <c r="Q14" i="86"/>
  <c r="AT10" i="98" s="1"/>
  <c r="Q16" i="87"/>
  <c r="AP11" i="98" s="1"/>
  <c r="Q14" i="87"/>
  <c r="AP10" i="98" s="1"/>
  <c r="Q21" i="88"/>
  <c r="Q7" i="86"/>
  <c r="N22" i="88"/>
  <c r="N20"/>
  <c r="N18"/>
  <c r="N16"/>
  <c r="N14"/>
  <c r="N12"/>
  <c r="N10"/>
  <c r="N23"/>
  <c r="N8"/>
  <c r="Q16" i="79"/>
  <c r="AC6" i="98" s="1"/>
  <c r="Q14" i="80"/>
  <c r="AC10" i="98" s="1"/>
  <c r="Q14" i="85"/>
  <c r="AT5" i="98" s="1"/>
  <c r="Q21" i="85"/>
  <c r="N8" i="84"/>
  <c r="N9" i="83"/>
  <c r="N20"/>
  <c r="N16"/>
  <c r="N12"/>
  <c r="Q16" i="82"/>
  <c r="U11" i="98" s="1"/>
  <c r="Q14" i="84"/>
  <c r="AP5" i="98" s="1"/>
  <c r="Q16" i="84"/>
  <c r="AP6" i="98" s="1"/>
  <c r="Q7" i="84"/>
  <c r="Q21" i="81"/>
  <c r="Q16" i="80"/>
  <c r="AC11" i="98" s="1"/>
  <c r="Q21" i="84"/>
  <c r="Q16" i="81"/>
  <c r="Y11" i="98" s="1"/>
  <c r="Q21" i="83"/>
  <c r="Q16" i="77"/>
  <c r="U6" i="98" s="1"/>
  <c r="Q14" i="81"/>
  <c r="Y10" i="98" s="1"/>
  <c r="Q14" i="82"/>
  <c r="U10" i="98" s="1"/>
  <c r="Q21" i="82"/>
  <c r="Q7" i="81"/>
  <c r="Q7" i="82"/>
  <c r="Q14" i="77"/>
  <c r="U5" i="98" s="1"/>
  <c r="Q7" i="77"/>
  <c r="Q21" i="80"/>
  <c r="Q21" i="78"/>
  <c r="Q21" i="79"/>
  <c r="Q7" i="80"/>
  <c r="Q21" i="77"/>
  <c r="Q16" i="78"/>
  <c r="Y6" i="98" s="1"/>
  <c r="N8" i="79"/>
  <c r="Q14" s="1"/>
  <c r="AC5" i="98" s="1"/>
  <c r="Q7" i="78"/>
  <c r="Q14"/>
  <c r="Y5" i="98" s="1"/>
  <c r="Q7" i="76"/>
  <c r="Q16"/>
  <c r="D11" i="98" s="1"/>
  <c r="Q14" i="76"/>
  <c r="D10" i="98" s="1"/>
  <c r="Q21" i="76"/>
  <c r="Q21" i="74"/>
  <c r="Q14"/>
  <c r="L10" i="98" s="1"/>
  <c r="Q21" i="75"/>
  <c r="Q16"/>
  <c r="H11" i="98" s="1"/>
  <c r="N23" i="74"/>
  <c r="Q21" i="73"/>
  <c r="Q14"/>
  <c r="Q7"/>
  <c r="Q21" i="72"/>
  <c r="Q16" i="73"/>
  <c r="Q14" i="72"/>
  <c r="H5" i="98" s="1"/>
  <c r="Q16" i="72"/>
  <c r="H6" i="98" s="1"/>
  <c r="Q7" i="72"/>
  <c r="G13" i="2"/>
  <c r="L13"/>
  <c r="N15" s="1"/>
  <c r="G16"/>
  <c r="L16"/>
  <c r="N18" s="1"/>
  <c r="G21"/>
  <c r="G20"/>
  <c r="G19"/>
  <c r="G15"/>
  <c r="G14"/>
  <c r="G18"/>
  <c r="L18"/>
  <c r="N20" s="1"/>
  <c r="E43" i="54"/>
  <c r="G43" s="1"/>
  <c r="G6" i="2"/>
  <c r="L6"/>
  <c r="N8" s="1"/>
  <c r="F18" i="54"/>
  <c r="E9"/>
  <c r="F6"/>
  <c r="E14"/>
  <c r="G11"/>
  <c r="E10"/>
  <c r="E6"/>
  <c r="F20"/>
  <c r="F19"/>
  <c r="E17"/>
  <c r="G21"/>
  <c r="D18"/>
  <c r="G7"/>
  <c r="F17"/>
  <c r="D13"/>
  <c r="D6"/>
  <c r="G13"/>
  <c r="F5"/>
  <c r="F10"/>
  <c r="D17"/>
  <c r="D9"/>
  <c r="E8"/>
  <c r="D8"/>
  <c r="G12"/>
  <c r="D19"/>
  <c r="D5"/>
  <c r="G15"/>
  <c r="G10"/>
  <c r="F11"/>
  <c r="E12"/>
  <c r="D11"/>
  <c r="G18"/>
  <c r="E13"/>
  <c r="D10"/>
  <c r="E19"/>
  <c r="F13"/>
  <c r="E18"/>
  <c r="D20"/>
  <c r="H4"/>
  <c r="G9"/>
  <c r="G8"/>
  <c r="G6"/>
  <c r="E5"/>
  <c r="D14"/>
  <c r="E11"/>
  <c r="D7"/>
  <c r="G14"/>
  <c r="E20"/>
  <c r="F14"/>
  <c r="F9"/>
  <c r="D12"/>
  <c r="G17"/>
  <c r="G5"/>
  <c r="Y15" i="98" l="1"/>
  <c r="L6"/>
  <c r="L5"/>
  <c r="Q7" i="75"/>
  <c r="Q16" i="88"/>
  <c r="AL11" i="98" s="1"/>
  <c r="Q7" i="88"/>
  <c r="Q14"/>
  <c r="AL10" i="98" s="1"/>
  <c r="Q14" i="83"/>
  <c r="AL5" i="98" s="1"/>
  <c r="Q16" i="83"/>
  <c r="AL6" i="98" s="1"/>
  <c r="Q7" i="83"/>
  <c r="Q21" i="2"/>
  <c r="Q7" i="79"/>
  <c r="Q7" i="74"/>
  <c r="Q16"/>
  <c r="L11" i="98" s="1"/>
  <c r="Q16" i="2"/>
  <c r="D6" i="98" s="1"/>
  <c r="Q14" i="2"/>
  <c r="D5" i="98" s="1"/>
  <c r="E46" i="54"/>
  <c r="Q7" i="2"/>
  <c r="F15" i="54"/>
  <c r="E15"/>
  <c r="D15"/>
  <c r="E21"/>
  <c r="F12"/>
  <c r="D21"/>
  <c r="D4"/>
  <c r="F7"/>
  <c r="E7"/>
  <c r="F8"/>
  <c r="F4"/>
  <c r="E4"/>
  <c r="F21"/>
  <c r="G4"/>
  <c r="AP15" i="98" l="1"/>
  <c r="G15"/>
  <c r="AD2"/>
  <c r="AD19"/>
  <c r="AU19"/>
  <c r="M19"/>
  <c r="AU2"/>
  <c r="E44" i="54"/>
  <c r="E45"/>
  <c r="M2" i="98" l="1"/>
  <c r="AA38"/>
</calcChain>
</file>

<file path=xl/comments1.xml><?xml version="1.0" encoding="utf-8"?>
<comments xmlns="http://schemas.openxmlformats.org/spreadsheetml/2006/main">
  <authors>
    <author>Author</author>
  </authors>
  <commentLis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0.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1.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2.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3.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4.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5.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6.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7.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8.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9.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0.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1.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2.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3.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4.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5.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6.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7.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8.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9.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30.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31.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32.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33.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34.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35.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36.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37.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4.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5.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6.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7.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8.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9.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sharedStrings.xml><?xml version="1.0" encoding="utf-8"?>
<sst xmlns="http://schemas.openxmlformats.org/spreadsheetml/2006/main" count="2796" uniqueCount="602">
  <si>
    <t>Bulb Type</t>
  </si>
  <si>
    <t>Bulbs Per String</t>
  </si>
  <si>
    <t>Watts Per String</t>
  </si>
  <si>
    <t>Amps Per Light</t>
  </si>
  <si>
    <t>Amps Per String</t>
  </si>
  <si>
    <t>C9</t>
  </si>
  <si>
    <t>C7</t>
  </si>
  <si>
    <t>Strobe</t>
  </si>
  <si>
    <t>Rope</t>
  </si>
  <si>
    <t>Blow mold</t>
  </si>
  <si>
    <t>Mini 30</t>
  </si>
  <si>
    <t>Mini 100</t>
  </si>
  <si>
    <t>Mini 110</t>
  </si>
  <si>
    <t>Mini 150</t>
  </si>
  <si>
    <t>Flood 85</t>
  </si>
  <si>
    <t>Flood 100</t>
  </si>
  <si>
    <t>Flood 150</t>
  </si>
  <si>
    <t>LED C4</t>
  </si>
  <si>
    <t>LED C9</t>
  </si>
  <si>
    <t>Mini 50</t>
  </si>
  <si>
    <t>Flood 50</t>
  </si>
  <si>
    <t>Flood 25</t>
  </si>
  <si>
    <t>Flood 40</t>
  </si>
  <si>
    <t>Flood 60</t>
  </si>
  <si>
    <t>CONTROLLER #</t>
  </si>
  <si>
    <t>CHANNEL ASSIGNMENTS</t>
  </si>
  <si>
    <t>Channel</t>
  </si>
  <si>
    <t>Channel #</t>
  </si>
  <si>
    <t xml:space="preserve">Location / Description </t>
  </si>
  <si>
    <t>Ext Cord Length</t>
  </si>
  <si>
    <t>Light Color</t>
  </si>
  <si>
    <t>Light Type</t>
  </si>
  <si>
    <t>String Watts</t>
  </si>
  <si>
    <t>No. of Strings</t>
  </si>
  <si>
    <t>Lights Per String</t>
  </si>
  <si>
    <t>Total Lights</t>
  </si>
  <si>
    <t>Power Applied</t>
  </si>
  <si>
    <t>Total Amps</t>
  </si>
  <si>
    <t>red</t>
  </si>
  <si>
    <t>blue</t>
  </si>
  <si>
    <t>green</t>
  </si>
  <si>
    <t>gold</t>
  </si>
  <si>
    <t>yellow</t>
  </si>
  <si>
    <t>orange</t>
  </si>
  <si>
    <t>pink</t>
  </si>
  <si>
    <t>purple</t>
  </si>
  <si>
    <t>teal</t>
  </si>
  <si>
    <t>clear</t>
  </si>
  <si>
    <t>multi</t>
  </si>
  <si>
    <t>ACTUAL UNIT NUMBER =</t>
  </si>
  <si>
    <t>CHANNEL TOTALS</t>
  </si>
  <si>
    <t>Amps</t>
  </si>
  <si>
    <t>CONTROLLER AMP CAPACITY</t>
  </si>
  <si>
    <t>CONTROLLER TOTALS</t>
  </si>
  <si>
    <t>CHANNEL 1-8</t>
  </si>
  <si>
    <t>TOTAL AMPS</t>
  </si>
  <si>
    <t>CHANNEL 9-16</t>
  </si>
  <si>
    <t>Total Watts</t>
  </si>
  <si>
    <t>Total Ext Cords</t>
  </si>
  <si>
    <t>=</t>
  </si>
  <si>
    <t>Per Side</t>
  </si>
  <si>
    <t>CHANNEL AMP CAPACITY</t>
  </si>
  <si>
    <r>
      <t xml:space="preserve">IF YOU NEED TO ADD MORE LINES INSERT LINES ABOVE AND COPY FORMULAS DOWN. </t>
    </r>
    <r>
      <rPr>
        <b/>
        <sz val="18"/>
        <color rgb="FFFF0000"/>
        <rFont val="Calibri"/>
        <family val="2"/>
        <scheme val="minor"/>
      </rPr>
      <t>DO NOT ENTER BELOW THIS LINE</t>
    </r>
    <r>
      <rPr>
        <b/>
        <sz val="18"/>
        <color theme="1"/>
        <rFont val="Calibri"/>
        <family val="2"/>
        <scheme val="minor"/>
      </rPr>
      <t>.</t>
    </r>
  </si>
  <si>
    <t>NOTES &amp; COMMENTS</t>
  </si>
  <si>
    <t>YOU WILL HAVE TO UNPROTECT THE SHEET TO DO THIS!</t>
  </si>
  <si>
    <t xml:space="preserve">TOTAL AMPS </t>
  </si>
  <si>
    <t>0A</t>
  </si>
  <si>
    <t>0B</t>
  </si>
  <si>
    <t>0C</t>
  </si>
  <si>
    <t>0D</t>
  </si>
  <si>
    <t>0E</t>
  </si>
  <si>
    <t>0F</t>
  </si>
  <si>
    <t>1A</t>
  </si>
  <si>
    <t>1B</t>
  </si>
  <si>
    <t>1C</t>
  </si>
  <si>
    <t>1D</t>
  </si>
  <si>
    <t>1E</t>
  </si>
  <si>
    <t>1F</t>
  </si>
  <si>
    <t>2A</t>
  </si>
  <si>
    <t>2B</t>
  </si>
  <si>
    <t>2C</t>
  </si>
  <si>
    <t>2D</t>
  </si>
  <si>
    <t>2E</t>
  </si>
  <si>
    <t>2F</t>
  </si>
  <si>
    <t>3A</t>
  </si>
  <si>
    <t>3B</t>
  </si>
  <si>
    <t>3C</t>
  </si>
  <si>
    <t>3D</t>
  </si>
  <si>
    <t>3E</t>
  </si>
  <si>
    <t>3F</t>
  </si>
  <si>
    <t>4A</t>
  </si>
  <si>
    <t>4B</t>
  </si>
  <si>
    <t>4C</t>
  </si>
  <si>
    <t>4D</t>
  </si>
  <si>
    <t>4E</t>
  </si>
  <si>
    <t>4F</t>
  </si>
  <si>
    <t>5A</t>
  </si>
  <si>
    <t>5B</t>
  </si>
  <si>
    <t>5C</t>
  </si>
  <si>
    <t>5D</t>
  </si>
  <si>
    <t>5E</t>
  </si>
  <si>
    <t>5F</t>
  </si>
  <si>
    <t>6A</t>
  </si>
  <si>
    <t>6B</t>
  </si>
  <si>
    <t>6C</t>
  </si>
  <si>
    <t>6D</t>
  </si>
  <si>
    <t>6E</t>
  </si>
  <si>
    <t>6F</t>
  </si>
  <si>
    <t>7A</t>
  </si>
  <si>
    <t>7B</t>
  </si>
  <si>
    <t>7C</t>
  </si>
  <si>
    <t>7D</t>
  </si>
  <si>
    <t>7E</t>
  </si>
  <si>
    <t>7F</t>
  </si>
  <si>
    <t>8A</t>
  </si>
  <si>
    <t>8B</t>
  </si>
  <si>
    <t>8C</t>
  </si>
  <si>
    <t>8D</t>
  </si>
  <si>
    <t>8E</t>
  </si>
  <si>
    <t>8F</t>
  </si>
  <si>
    <t>9A</t>
  </si>
  <si>
    <t>9B</t>
  </si>
  <si>
    <t>9C</t>
  </si>
  <si>
    <t>9D</t>
  </si>
  <si>
    <t>9E</t>
  </si>
  <si>
    <t>9F</t>
  </si>
  <si>
    <t>A0</t>
  </si>
  <si>
    <t>A1</t>
  </si>
  <si>
    <t>A2</t>
  </si>
  <si>
    <t>A3</t>
  </si>
  <si>
    <t>A4</t>
  </si>
  <si>
    <t>A5</t>
  </si>
  <si>
    <t>A6</t>
  </si>
  <si>
    <t>A7</t>
  </si>
  <si>
    <t>A8</t>
  </si>
  <si>
    <t>A9</t>
  </si>
  <si>
    <t>AA</t>
  </si>
  <si>
    <t>AB</t>
  </si>
  <si>
    <t>AC</t>
  </si>
  <si>
    <t>AD</t>
  </si>
  <si>
    <t>AE</t>
  </si>
  <si>
    <t>AF</t>
  </si>
  <si>
    <t>B0</t>
  </si>
  <si>
    <t>B1</t>
  </si>
  <si>
    <t>B2</t>
  </si>
  <si>
    <t>B3</t>
  </si>
  <si>
    <t>B4</t>
  </si>
  <si>
    <t>B5</t>
  </si>
  <si>
    <t>B6</t>
  </si>
  <si>
    <t>B7</t>
  </si>
  <si>
    <t>B8</t>
  </si>
  <si>
    <t>B9</t>
  </si>
  <si>
    <t>BA</t>
  </si>
  <si>
    <t>BB</t>
  </si>
  <si>
    <t>BC</t>
  </si>
  <si>
    <t>BD</t>
  </si>
  <si>
    <t>BE</t>
  </si>
  <si>
    <t>BF</t>
  </si>
  <si>
    <t>C0</t>
  </si>
  <si>
    <t>C1</t>
  </si>
  <si>
    <t>C2</t>
  </si>
  <si>
    <t>C3</t>
  </si>
  <si>
    <t>C4</t>
  </si>
  <si>
    <t>C5</t>
  </si>
  <si>
    <t>C6</t>
  </si>
  <si>
    <t>C8</t>
  </si>
  <si>
    <t>CA</t>
  </si>
  <si>
    <t>CB</t>
  </si>
  <si>
    <t>CC</t>
  </si>
  <si>
    <t>CD</t>
  </si>
  <si>
    <t>CE</t>
  </si>
  <si>
    <t>CF</t>
  </si>
  <si>
    <t>D0</t>
  </si>
  <si>
    <t>D1</t>
  </si>
  <si>
    <t>D2</t>
  </si>
  <si>
    <t>D3</t>
  </si>
  <si>
    <t>D4</t>
  </si>
  <si>
    <t>D5</t>
  </si>
  <si>
    <t>D6</t>
  </si>
  <si>
    <t>D7</t>
  </si>
  <si>
    <t>D8</t>
  </si>
  <si>
    <t>D9</t>
  </si>
  <si>
    <t>DA</t>
  </si>
  <si>
    <t>DB</t>
  </si>
  <si>
    <t>DC</t>
  </si>
  <si>
    <t>DD</t>
  </si>
  <si>
    <t>DE</t>
  </si>
  <si>
    <t>DF</t>
  </si>
  <si>
    <t>E1</t>
  </si>
  <si>
    <t>E2</t>
  </si>
  <si>
    <t>E3</t>
  </si>
  <si>
    <t>E4</t>
  </si>
  <si>
    <t>E5</t>
  </si>
  <si>
    <t>E6</t>
  </si>
  <si>
    <t>E7</t>
  </si>
  <si>
    <t>E8</t>
  </si>
  <si>
    <t>E9</t>
  </si>
  <si>
    <t>EA</t>
  </si>
  <si>
    <t>EB</t>
  </si>
  <si>
    <t>EC</t>
  </si>
  <si>
    <t>ED</t>
  </si>
  <si>
    <t>EF</t>
  </si>
  <si>
    <t>F0</t>
  </si>
  <si>
    <t>Unit_number2</t>
  </si>
  <si>
    <t>Unit_number</t>
  </si>
  <si>
    <t>color1</t>
  </si>
  <si>
    <r>
      <t xml:space="preserve">WARNING! THE LISTS ON THIS SHEET CORRESPOND DIRECTLY TO FORMULAS IN THE WORKBOOK. IF YOU CHANGE ANYTHING, IT WILL MESS UP THE ENTIRE WORKBOOK. </t>
    </r>
    <r>
      <rPr>
        <b/>
        <sz val="12"/>
        <rFont val="Calibri"/>
        <family val="2"/>
        <scheme val="minor"/>
      </rPr>
      <t xml:space="preserve">(It is okay to add items to the lists </t>
    </r>
    <r>
      <rPr>
        <b/>
        <u/>
        <sz val="12"/>
        <rFont val="Calibri"/>
        <family val="2"/>
        <scheme val="minor"/>
      </rPr>
      <t>AS DIRECTED IN THE INSTRUCTION TAB</t>
    </r>
    <r>
      <rPr>
        <b/>
        <sz val="12"/>
        <rFont val="Calibri"/>
        <family val="2"/>
        <scheme val="minor"/>
      </rPr>
      <t>, but do not replace, move or delete unless you are VERY familiar with Excel workbook funcitons, names, data valadation, etc.)</t>
    </r>
  </si>
  <si>
    <t>THE TOTAL AMPERAGE ON THIS SHEET ASSUMES 100% AT ALL TIMES. SEE THE INSTRUCTION TAB FOR MORE INFO.</t>
  </si>
  <si>
    <t>&lt;&lt;     READ ME</t>
  </si>
  <si>
    <t>Indiv. Bulb Watts</t>
  </si>
  <si>
    <t xml:space="preserve">MASTER CONTROLLER SUMMARY </t>
  </si>
  <si>
    <t>Controller No.</t>
  </si>
  <si>
    <t>Amp Capacity</t>
  </si>
  <si>
    <t>Ch 1-8 Amps</t>
  </si>
  <si>
    <t>Ch 9-16 Amps</t>
  </si>
  <si>
    <t>GENERAL INFORMATION</t>
  </si>
  <si>
    <t xml:space="preserve">First and foremost this sheet is in no way intended to let you know how many amps your display may be pulling at any one time. It can only be used as a reference to know what the maximum you would be pulling with short or no extension cords. The other roadblock is that there is no way to know how many channels you will have on at any one time either. </t>
  </si>
  <si>
    <t>What this sheet is meant to do is let you know what you would have if every single string of light you own were turned on.</t>
  </si>
  <si>
    <t>MISC LIGHTS &amp; ITEMS</t>
  </si>
  <si>
    <t>TOTALS</t>
  </si>
  <si>
    <t>Item #</t>
  </si>
  <si>
    <t>Misc</t>
  </si>
  <si>
    <t>USE THIS SHEET FOR ANY MISC. LIGHTS OR ITEMS THAT ARE NOT WIRED TO A CONTROLLER</t>
  </si>
  <si>
    <t>TOTAL EXTENSION CORDS</t>
  </si>
  <si>
    <t>TOTAL WATTS</t>
  </si>
  <si>
    <t>TOTAL LIGHTS</t>
  </si>
  <si>
    <t xml:space="preserve">Every effort has been made to make sure this sheet functions properly. However there is always the unkown glitch that comes up. If you run into a problem you can either return to the website or email me directly using the link to the right. Please give as much detail as possible. </t>
  </si>
  <si>
    <t>EMAIL ME</t>
  </si>
  <si>
    <t xml:space="preserve">I would like to take the time to thank Richard at QuartzHill Christmas for giving me the idea to elaborate upon his original design. </t>
  </si>
  <si>
    <t>GETTING STARTED</t>
  </si>
  <si>
    <t xml:space="preserve">Start with the "1" tab for your first controller. </t>
  </si>
  <si>
    <t xml:space="preserve">Fill in the cells in yellow first. These are important to make sure you are not overloading any one channel, controller side or the entire controller itself. </t>
  </si>
  <si>
    <t>Actual Unit No.</t>
  </si>
  <si>
    <t xml:space="preserve">This workbook was designed specifically for use with Light O Rama Controllers and their abilities, limitations and functionality. There may be some conditional formatting based on LOR limits. I am not aware of the limits of other controllers. You can change this by unprotecting the sheet and changing the conditional formatting of those cells or you can leave it. The formatting is limited to the number itself and does NOT affect any calculations or prevent you from exceeding that. </t>
  </si>
  <si>
    <t>Now start with the first row which should be channel 1 of your first controller. However you can start with any channel number you want.</t>
  </si>
  <si>
    <t>If you have more than 1 item of a different light type you simply use two rows. For example if you have a wire frame deer with both incandescent and LED you could use line 1 and call it "reindeer 1 - mini" and then use line 2 and call it "reindeer 1 - LED".</t>
  </si>
  <si>
    <t>Simply work your way across the row entering type of light, color, # of strings for that item</t>
  </si>
  <si>
    <t xml:space="preserve">You will NOTE that the drop down menus are limited to certain colors, types, etc. You can enter a different color than what is in the list, but you CANNOT enter an unkown light type. This is because the color of the light will not affect the amperage, but the type of light WILL affect all your totals. </t>
  </si>
  <si>
    <t>Too add additional colors, light types, etc to the drop down lists, see the MAKING CHANGES TO THE SHEET section below.</t>
  </si>
  <si>
    <t>As you complete each row or channel you will see the totals begin to calculate in the columns.</t>
  </si>
  <si>
    <t xml:space="preserve">It doesn't matter if you use 1 row for channel 1 or 10 rows for channel 1. Each time you select channel 1 on the left and add another light type, the cell for channel 1 total amps will check the entire sheet for any lights associated for channel 1. </t>
  </si>
  <si>
    <t xml:space="preserve">Each sheet allows you to enter up to 38 separate light types per controller. This should be plenty for everyone. However, you can add more lines if needed. See the MAKING CHANGES TO THE SHEET SECTION below on how to do this. </t>
  </si>
  <si>
    <t xml:space="preserve">If at anytime you exceed the maximum amp capacity of a channel, a side or the contoller itself the text will change to BOLD RED. This is based on the values that you entered in STEP 2, so make sure you are right. </t>
  </si>
  <si>
    <t xml:space="preserve">As you work your way through the sheet, the totals from each sheet will calculate on the MASTER TOTALS sheet. </t>
  </si>
  <si>
    <t>MAKING CHANGES TO THE SHEETS</t>
  </si>
  <si>
    <t xml:space="preserve">Click on the "Lists" worksheet. You will note several columns. These are the lists that correspond directly to all the drop down menus. </t>
  </si>
  <si>
    <t>Also NOTE THE SHADING. The shaded area represents the limit of additional colors that you can enter without having to change the range of the data validation or do anything technical.</t>
  </si>
  <si>
    <t xml:space="preserve">You can have up to 50 colors which should be plenty. </t>
  </si>
  <si>
    <t>If you need to add more than that follow these steps.</t>
  </si>
  <si>
    <t>Click on "Name Manager"</t>
  </si>
  <si>
    <t>A new box opens.</t>
  </si>
  <si>
    <t>click to select "color1" in the box</t>
  </si>
  <si>
    <t xml:space="preserve">in the bottom of the box it will tell you the range of cells that this list refers to. You will note that it is currently limited to the shaded area. Simply left click &amp; hold to extend the cell range further down. </t>
  </si>
  <si>
    <t>Click the check mark or okay to apply this.</t>
  </si>
  <si>
    <t>NOTE: You can use this feature to reduce the range so you don't have any blanks in your drop down menu.</t>
  </si>
  <si>
    <t>On the list worksheet click the "review" tab and select "unprotect sheet"</t>
  </si>
  <si>
    <t>click the formulas tab.</t>
  </si>
  <si>
    <t>Before you go back to the controller sheet, make sure to PROTECT THE SHEET so you don't accidentally delete anything later.</t>
  </si>
  <si>
    <t xml:space="preserve">ADDING MORE COLORS </t>
  </si>
  <si>
    <t>ALL INSTRUCTIONS APPLY TO MICROSOFT OFFICE 2007.</t>
  </si>
  <si>
    <t>Watts Per Light</t>
  </si>
  <si>
    <t>IF YOU ARE NOT VERY FAMILIAR WITH EXCEL…..STOP NOW AND SAVE A BACKUP COPY. IF YOU MAKE A MISTAKE YOU CAN REVERT TO THE BACKUP FILE.</t>
  </si>
  <si>
    <t>REMEMBER THAT YOU ARE ENTERING A LOT OF DATA THAT IS CRITICAL TO YOU. IT IS HIGHLY RECOMMENDED THAT YOU MAINTAIN A BACK UP COPY OF YOUR LAST SAVED VERSION AND PERIODICALLY CLICK THE "SAVE" BUTTON WHILE YOU ARE WORKING ON THIS. A SUDDEN POWER OUTAGE OR FREEZE AND YOU WILL LOSE EVERYTHING.</t>
  </si>
  <si>
    <t>ADDING MORE LIGHT TYPES</t>
  </si>
  <si>
    <t xml:space="preserve">You can have up to 100 light types which should be plenty. </t>
  </si>
  <si>
    <t xml:space="preserve">However, you WILL HAVE TO KNOW THE WATTS of the type of light you are entering. </t>
  </si>
  <si>
    <t>If you know this information simply enter the "watts per bulb" and the number or bulbs on each string. The rest of the columns will add up automatically.</t>
  </si>
  <si>
    <t>If you don't know, check the packaging or the label on the string itself. Many times it will tell you either the watts per bulb. You can also check the internet. Go to Google and type in something like "wattage for C7 LED"</t>
  </si>
  <si>
    <t>Sometimes the label will only tell you what the string is rated for amp wise. This can also be used. If you have a string that is 25 C9 LED's and the string is rated for 0.07 amps then do this.</t>
  </si>
  <si>
    <t>enter 25 in the lights per string column</t>
  </si>
  <si>
    <t>Now begin entering numbers in the "Amps per Light" column until the column on the far left equals the rated amps for the string or 0.07 in THIS case.</t>
  </si>
  <si>
    <t>click to select "type1" in the box</t>
  </si>
  <si>
    <t>ADDING MORE ROWS ON A CONTROLLER SHEET</t>
  </si>
  <si>
    <t>First click on the "review tab" and unprotect the sheet.</t>
  </si>
  <si>
    <t>scroll down and insert a new row or as many rows as you need anywhere between rows 27 and 39. This will keep from disrupting or moving other important cells around.</t>
  </si>
  <si>
    <t xml:space="preserve">NOTE: Inserting rows will copy the drop down menus AND extend the ranges for the formulas in the "totals" cells without having to do anyhting else. </t>
  </si>
  <si>
    <t>However,it WILL NOT copy down the formulas. No worries though, this is easy.</t>
  </si>
  <si>
    <t xml:space="preserve">After you insert your rows click on the cell in column A. While holding down the left mouse button scroll across to highlight the entire row from Column A to Column L. </t>
  </si>
  <si>
    <t>Move your cursor over to the bottom right corner of the cell in Column L</t>
  </si>
  <si>
    <t>When the cursor changes to a bold "+" sign, left click, hold and drag down to the last inserted row. This will copy all the formulas down.</t>
  </si>
  <si>
    <t>Don't forget to PROTECT THE SHEET to keep from deleting formulas.</t>
  </si>
  <si>
    <t>Mega 1 &amp; 2 Clear 1</t>
  </si>
  <si>
    <t>Mega 1 &amp; 2 Clear 2</t>
  </si>
  <si>
    <t>Mega 1 &amp; 2 Clear 3</t>
  </si>
  <si>
    <t>Mega 1 &amp; 2 Clear 4</t>
  </si>
  <si>
    <t>Mega 1 &amp; 2 Clear 5</t>
  </si>
  <si>
    <t>Mega 1 &amp; 2 Clear 6</t>
  </si>
  <si>
    <t>Mega 1 &amp; 2 Clear 7</t>
  </si>
  <si>
    <t>Mega 1 &amp; 2 Clear 8</t>
  </si>
  <si>
    <t>Mega 1 &amp; 2 Clear 9</t>
  </si>
  <si>
    <t>Mega 1 &amp; 2 Clear 10</t>
  </si>
  <si>
    <t>Mega 1 &amp; 2 Clear 11</t>
  </si>
  <si>
    <t>Mega 1 &amp; 2 Clear 12</t>
  </si>
  <si>
    <t>Mega 1 &amp; 2 Clear 13</t>
  </si>
  <si>
    <t>Mega 1 &amp; 2 Clear 14</t>
  </si>
  <si>
    <t>Mega 1 &amp; 2 Clear 15</t>
  </si>
  <si>
    <t>Mega 1 &amp; 2 Clear 16</t>
  </si>
  <si>
    <t>Mega 1 &amp; 2 Clear 20</t>
  </si>
  <si>
    <t>Mega 1 &amp; 2 Clear 21</t>
  </si>
  <si>
    <t>Mega 1 &amp; 2 Clear 22</t>
  </si>
  <si>
    <t>Mega 1 &amp; 2 Clear 23</t>
  </si>
  <si>
    <t>Mega 1 &amp; 2 Clear 24</t>
  </si>
  <si>
    <t>Mega 1 &amp; 2 Red 1</t>
  </si>
  <si>
    <t>Mega 1 &amp; 2 Red 2</t>
  </si>
  <si>
    <t>Mega 1 &amp; 2 Red 3</t>
  </si>
  <si>
    <t>Mega 1 &amp; 2 Red 4</t>
  </si>
  <si>
    <t>Mega 1 &amp; 2 Red 5</t>
  </si>
  <si>
    <t>Mega 1 &amp; 2 Red 6</t>
  </si>
  <si>
    <t>Mega 1 &amp; 2 Red 7</t>
  </si>
  <si>
    <t>Mega 1 &amp; 2 Red 8</t>
  </si>
  <si>
    <t>Mega 1 &amp; 2 Clear 17</t>
  </si>
  <si>
    <t>Mega 1 &amp; 2 Clear 18</t>
  </si>
  <si>
    <t>Mega 1 &amp; 2 Clear 19</t>
  </si>
  <si>
    <t>Mega 1 &amp; 2 Red 9</t>
  </si>
  <si>
    <t>Mega 1 &amp; 2 Red 10</t>
  </si>
  <si>
    <t>Mega 1 &amp; 2 Red 11</t>
  </si>
  <si>
    <t>Mega 1 &amp; 2 Red 12</t>
  </si>
  <si>
    <t>Mega 1 &amp; 2 Red 13</t>
  </si>
  <si>
    <t>Mega 1 &amp; 2 Red 14</t>
  </si>
  <si>
    <t>Mega 1 &amp; 2 Red 15</t>
  </si>
  <si>
    <t>Mega 1 &amp; 2 Red 16</t>
  </si>
  <si>
    <t>Mega 1 &amp; 2 Red 17</t>
  </si>
  <si>
    <t>Mega 1 &amp; 2 Red 18</t>
  </si>
  <si>
    <t>Mega 1 &amp; 2 Red 19</t>
  </si>
  <si>
    <t>Mega 1 &amp; 2 Red 20</t>
  </si>
  <si>
    <t>Mega 1 &amp; 2 Red 21</t>
  </si>
  <si>
    <t>Mega 1 &amp; 2 Red 22</t>
  </si>
  <si>
    <t>Mega 1 &amp; 2 Red 23</t>
  </si>
  <si>
    <t>Mega 1 &amp; 2 Red 24</t>
  </si>
  <si>
    <t>Roof Red 1</t>
  </si>
  <si>
    <t>Roof Red 2</t>
  </si>
  <si>
    <t>Roof Red 3</t>
  </si>
  <si>
    <t>Roof Red 4</t>
  </si>
  <si>
    <t>Roof Blue 1</t>
  </si>
  <si>
    <t>Roof Blue 2</t>
  </si>
  <si>
    <t>Roof Green 1</t>
  </si>
  <si>
    <t>Roof Green 2</t>
  </si>
  <si>
    <t>Roof Green 3</t>
  </si>
  <si>
    <t>Roof Green 4</t>
  </si>
  <si>
    <t>Roof Purple 1</t>
  </si>
  <si>
    <t>Roof Purple 2</t>
  </si>
  <si>
    <t>Roof Purple 3</t>
  </si>
  <si>
    <t>Roof Purple 4</t>
  </si>
  <si>
    <t>Roof Gold 1</t>
  </si>
  <si>
    <t>Roof Gold 2</t>
  </si>
  <si>
    <t>Roof Gold 3</t>
  </si>
  <si>
    <t>Roof Gold 4</t>
  </si>
  <si>
    <t>Roof Multi 1</t>
  </si>
  <si>
    <t>Roof Multi 2</t>
  </si>
  <si>
    <t>Roof Multi 3</t>
  </si>
  <si>
    <t>Buck 1</t>
  </si>
  <si>
    <t>Buck 1 sax up</t>
  </si>
  <si>
    <t>buck 1 sax down</t>
  </si>
  <si>
    <t>buck 2</t>
  </si>
  <si>
    <t>buck 2 sax up</t>
  </si>
  <si>
    <t>buck 2 sax down</t>
  </si>
  <si>
    <t>Moose</t>
  </si>
  <si>
    <t>Moose Clarinet up</t>
  </si>
  <si>
    <t>Moose Clarinet down</t>
  </si>
  <si>
    <t>Buck 3</t>
  </si>
  <si>
    <t>Buck 3 clarinet up</t>
  </si>
  <si>
    <t>Buck 3 Clarinet down</t>
  </si>
  <si>
    <t>buck 4</t>
  </si>
  <si>
    <t>Buck 4 trumpet up</t>
  </si>
  <si>
    <t>Buck 4 trumpet down</t>
  </si>
  <si>
    <t xml:space="preserve">Buck 5 </t>
  </si>
  <si>
    <t>buck 5 trumpet up</t>
  </si>
  <si>
    <t>buck 5 trumpet down</t>
  </si>
  <si>
    <t>buck 6</t>
  </si>
  <si>
    <t>buck 6 trombone up</t>
  </si>
  <si>
    <t>buck 6 trombone down</t>
  </si>
  <si>
    <t>buck 7</t>
  </si>
  <si>
    <t>buck 7 trombone up</t>
  </si>
  <si>
    <t>buck 7 trombone down</t>
  </si>
  <si>
    <t>drummer deer</t>
  </si>
  <si>
    <t xml:space="preserve">drum </t>
  </si>
  <si>
    <t>left drum up</t>
  </si>
  <si>
    <t>right drum up</t>
  </si>
  <si>
    <t>right drum down</t>
  </si>
  <si>
    <t>doe 1</t>
  </si>
  <si>
    <t>doe 2</t>
  </si>
  <si>
    <t>doe 3</t>
  </si>
  <si>
    <t>doe 4</t>
  </si>
  <si>
    <t>doe 5</t>
  </si>
  <si>
    <t>doe 6</t>
  </si>
  <si>
    <t>doe 7</t>
  </si>
  <si>
    <t>doe 8</t>
  </si>
  <si>
    <t>angel</t>
  </si>
  <si>
    <t>buck 8</t>
  </si>
  <si>
    <t>resting doe 1</t>
  </si>
  <si>
    <t>buck 9</t>
  </si>
  <si>
    <t>Resting doe 2</t>
  </si>
  <si>
    <t>snowman still</t>
  </si>
  <si>
    <t>polar bear</t>
  </si>
  <si>
    <t>palm tree 1 minis</t>
  </si>
  <si>
    <t>palm tree 1 C9 LEDs</t>
  </si>
  <si>
    <t>palm tree 2 minis</t>
  </si>
  <si>
    <t>palm tree 2 C9 LEDs</t>
  </si>
  <si>
    <t>Spiral tree 1 blue</t>
  </si>
  <si>
    <t>Spiral tree 1 clear</t>
  </si>
  <si>
    <t>Spiral tree 2 green</t>
  </si>
  <si>
    <t>Spiral tree 2 clear</t>
  </si>
  <si>
    <t>Spiral tree 3 red</t>
  </si>
  <si>
    <t>Spiral tree 3 clear</t>
  </si>
  <si>
    <t>Spiral tree 4 purple</t>
  </si>
  <si>
    <t>Spiral tree 4 clear</t>
  </si>
  <si>
    <t>CW present 1</t>
  </si>
  <si>
    <t>CW present 2</t>
  </si>
  <si>
    <t>CW present 3</t>
  </si>
  <si>
    <t>CW Present 4</t>
  </si>
  <si>
    <t>CW Present 5</t>
  </si>
  <si>
    <t>Strobes Red</t>
  </si>
  <si>
    <t>Strobes green</t>
  </si>
  <si>
    <t>Strobes clear</t>
  </si>
  <si>
    <t>Yard Lights 1</t>
  </si>
  <si>
    <t>Yard Lights 2</t>
  </si>
  <si>
    <t>Yard Lights 3</t>
  </si>
  <si>
    <t>Yard Lights 4</t>
  </si>
  <si>
    <t>Foil Present 1</t>
  </si>
  <si>
    <t>Foil Present 2</t>
  </si>
  <si>
    <t>48 Snowman</t>
  </si>
  <si>
    <t>Mini Sleigh</t>
  </si>
  <si>
    <t>Twig Tree</t>
  </si>
  <si>
    <t>Swinging Santa</t>
  </si>
  <si>
    <t>BIG Present</t>
  </si>
  <si>
    <t>Roof Santa Sleigh</t>
  </si>
  <si>
    <t>Roof Reindeer 1</t>
  </si>
  <si>
    <t>Roof Reindeer 2</t>
  </si>
  <si>
    <t>Roof Reindeer 3</t>
  </si>
  <si>
    <t>Blue Ice 1</t>
  </si>
  <si>
    <t>Blue Ice 2</t>
  </si>
  <si>
    <t>Blue Ice 3</t>
  </si>
  <si>
    <t>Blue Ice 4</t>
  </si>
  <si>
    <t>Blue Ice 5</t>
  </si>
  <si>
    <t>Clear C9 -1</t>
  </si>
  <si>
    <t>Clear C9 -2</t>
  </si>
  <si>
    <t>Clear C9 -3</t>
  </si>
  <si>
    <t>Clear C9 -4</t>
  </si>
  <si>
    <t>Column Ropes</t>
  </si>
  <si>
    <t>Merry Xmas Sign</t>
  </si>
  <si>
    <t>Mega Tree Stars</t>
  </si>
  <si>
    <t>Donation Box</t>
  </si>
  <si>
    <t>Tom. Cage Tree 1</t>
  </si>
  <si>
    <t>Tom. Cage Tree 2</t>
  </si>
  <si>
    <t>Tom. Cage Tree 3</t>
  </si>
  <si>
    <t>Tom. Cage Tree 4</t>
  </si>
  <si>
    <t>Tom. Cage Tree 5</t>
  </si>
  <si>
    <t>Tom. Cage Tree 6</t>
  </si>
  <si>
    <t>Tom. Cage Tree 7</t>
  </si>
  <si>
    <t>Tom. Cage Tree 8</t>
  </si>
  <si>
    <t>Tom. Cage Tree 9</t>
  </si>
  <si>
    <t>Tom. Cage Tree 10</t>
  </si>
  <si>
    <t>Tom. Cage Tree 11</t>
  </si>
  <si>
    <t>Tom. Cage Tree 12</t>
  </si>
  <si>
    <t>Tom. Cage Tree 13</t>
  </si>
  <si>
    <t>Tom. Cage Tree 14</t>
  </si>
  <si>
    <t>Tom. Cage Tree 15</t>
  </si>
  <si>
    <t>Tom. Cage Tree 16</t>
  </si>
  <si>
    <t>Tom. Cage Tree 17</t>
  </si>
  <si>
    <t>Tom. Cage Tree 18</t>
  </si>
  <si>
    <t>Tom. Cage Tree 19</t>
  </si>
  <si>
    <t>Tom. Cage Tree 20</t>
  </si>
  <si>
    <t>Tom. Cage Tree 21</t>
  </si>
  <si>
    <t>Tom. Cage Tree 22</t>
  </si>
  <si>
    <t>Tom. Cage Tree 23</t>
  </si>
  <si>
    <t>Tom. Cage Tree 24</t>
  </si>
  <si>
    <t>Tom. Cage Tree 25</t>
  </si>
  <si>
    <t>Tom. Cage Tree 26</t>
  </si>
  <si>
    <t>Tom. Cage Tree 27</t>
  </si>
  <si>
    <t>Tom. Cage Tree 28</t>
  </si>
  <si>
    <t>Arch 1-1</t>
  </si>
  <si>
    <t>Arch 1-2</t>
  </si>
  <si>
    <t>Arch 1-3</t>
  </si>
  <si>
    <t>Arch 1-4</t>
  </si>
  <si>
    <t>Arch 1-5</t>
  </si>
  <si>
    <t>Arch 1-6</t>
  </si>
  <si>
    <t>Arch 1-7</t>
  </si>
  <si>
    <t>Arch 1-8</t>
  </si>
  <si>
    <t>Arch 2-1</t>
  </si>
  <si>
    <t>Arch 2-2</t>
  </si>
  <si>
    <t>Arch 2-3</t>
  </si>
  <si>
    <t>Arch 2-4</t>
  </si>
  <si>
    <t>Arch 2-5</t>
  </si>
  <si>
    <t>Arch 2-6</t>
  </si>
  <si>
    <t>Arch 2-7</t>
  </si>
  <si>
    <t>Arch 2-8</t>
  </si>
  <si>
    <t>Arch 3-1</t>
  </si>
  <si>
    <t>Arch 3-2</t>
  </si>
  <si>
    <t>Arch 3-3</t>
  </si>
  <si>
    <t>Arch 3-4</t>
  </si>
  <si>
    <t>Arch 3-5</t>
  </si>
  <si>
    <t>Arch 3-6</t>
  </si>
  <si>
    <t>Arch 3-7</t>
  </si>
  <si>
    <t>Arch 3-8</t>
  </si>
  <si>
    <t>Arch 4-1</t>
  </si>
  <si>
    <t>Arch 4-2</t>
  </si>
  <si>
    <t>Arch 4-3</t>
  </si>
  <si>
    <t>Arch 4-4</t>
  </si>
  <si>
    <t>Arch 4-5</t>
  </si>
  <si>
    <t>Arch 4-6</t>
  </si>
  <si>
    <t>Arch 4-7</t>
  </si>
  <si>
    <t>Arch 4-8</t>
  </si>
  <si>
    <t>Radio Sign 1</t>
  </si>
  <si>
    <t>Radio Sign 2</t>
  </si>
  <si>
    <t>Radio Sign 3</t>
  </si>
  <si>
    <t>Pop up Santa</t>
  </si>
  <si>
    <t>Inflatable 4 foot</t>
  </si>
  <si>
    <t>8' Santa</t>
  </si>
  <si>
    <t>Rudolph Nose</t>
  </si>
  <si>
    <t>Circle Doe 1</t>
  </si>
  <si>
    <t>Circle Doe 2</t>
  </si>
  <si>
    <t>Circle Doe 3</t>
  </si>
  <si>
    <t>Circle Doe 4</t>
  </si>
  <si>
    <t>Circle Doe 5</t>
  </si>
  <si>
    <t>Circle Doe 6</t>
  </si>
  <si>
    <t>Circle Doe 7</t>
  </si>
  <si>
    <t>Circle Doe 8</t>
  </si>
  <si>
    <t>Circle Doe 9</t>
  </si>
  <si>
    <t>Circle Doe 10</t>
  </si>
  <si>
    <t>Circle Doe 11</t>
  </si>
  <si>
    <t>Circle Doe 12</t>
  </si>
  <si>
    <t>Circle Doe 13</t>
  </si>
  <si>
    <t>(Miles)</t>
  </si>
  <si>
    <t>Circle Doe 14</t>
  </si>
  <si>
    <t>Circle Doe 15</t>
  </si>
  <si>
    <t>Circle Doe 16</t>
  </si>
  <si>
    <t>LED MINIS</t>
  </si>
  <si>
    <t>Palm 1 prawns</t>
  </si>
  <si>
    <t>Palm 2 prawns</t>
  </si>
  <si>
    <t>C9 Multi</t>
  </si>
  <si>
    <t>LED C6</t>
  </si>
  <si>
    <t>LED C3 Sphere</t>
  </si>
  <si>
    <t>OPEN</t>
  </si>
  <si>
    <t>Mini Multi 1-1</t>
  </si>
  <si>
    <t>Mini Multi 1-2</t>
  </si>
  <si>
    <t>Mini Multi 1-3</t>
  </si>
  <si>
    <t>Mini Multi 1-4</t>
  </si>
  <si>
    <t>Mini Multi 1-5</t>
  </si>
  <si>
    <t>Mini Multi 1-6</t>
  </si>
  <si>
    <t>Mini Multi 1-7</t>
  </si>
  <si>
    <t>Mini Multi 1-8</t>
  </si>
  <si>
    <t>Mini Multi 1-9</t>
  </si>
  <si>
    <t>Mini Multi 1-10</t>
  </si>
  <si>
    <t>Mini Multi 1-11</t>
  </si>
  <si>
    <t>Mini Multi 1-12</t>
  </si>
  <si>
    <t>Mini Multi 1-13</t>
  </si>
  <si>
    <t>Mini Multi 1-14</t>
  </si>
  <si>
    <t>Mini Multi 1-15</t>
  </si>
  <si>
    <t>Mini Multi 1-16</t>
  </si>
  <si>
    <t>Multi Mini 2-1</t>
  </si>
  <si>
    <t>Multi Mini 2-2</t>
  </si>
  <si>
    <t>Multi Mini 2-3</t>
  </si>
  <si>
    <t>Multi Mini 2-4</t>
  </si>
  <si>
    <t>Multi Mini 2-5</t>
  </si>
  <si>
    <t>Multi Mini 2-6</t>
  </si>
  <si>
    <t>Multi Mini 2-7</t>
  </si>
  <si>
    <t>Multi Mini 2-8</t>
  </si>
  <si>
    <t>Multi Mini 2-9</t>
  </si>
  <si>
    <t>Multi Mini 2-10</t>
  </si>
  <si>
    <t>Multi Mini 2-11</t>
  </si>
  <si>
    <t>Multi Mini 2-12</t>
  </si>
  <si>
    <t>Multi Mini 2-13</t>
  </si>
  <si>
    <t>Multi Mini 2-14</t>
  </si>
  <si>
    <t>Multi Mini 2-15</t>
  </si>
  <si>
    <t>Multi Mini 2-16</t>
  </si>
  <si>
    <t>Multi Mini 3-1</t>
  </si>
  <si>
    <t>Multi Mini 3-2</t>
  </si>
  <si>
    <t>Multi Mini 3-3</t>
  </si>
  <si>
    <t>Multi Mini 3-4</t>
  </si>
  <si>
    <t>Multi Mini 3-5</t>
  </si>
  <si>
    <t>Multi Mini 3-6</t>
  </si>
  <si>
    <t>Multi Mini 3-7</t>
  </si>
  <si>
    <t>Multi Mini 3-8</t>
  </si>
  <si>
    <t>Multi Mini 3-9</t>
  </si>
  <si>
    <t>Multi Mini 3-10</t>
  </si>
  <si>
    <t>Multi Mini 3-11</t>
  </si>
  <si>
    <t>Multi Mini 3-12</t>
  </si>
  <si>
    <t>Multi Mini 3-13</t>
  </si>
  <si>
    <t>Multi Mini 3-14</t>
  </si>
  <si>
    <t>Multi Mini 3-15</t>
  </si>
  <si>
    <t>Multi Mini 3-16</t>
  </si>
  <si>
    <t>Roof Multi 1 Mini LED's</t>
  </si>
  <si>
    <t>Roof Multi 2 Mini LED's</t>
  </si>
  <si>
    <t>Roof Multi 3 Mini LED's</t>
  </si>
  <si>
    <t>snowman animated</t>
  </si>
  <si>
    <t>C9's For LED C9's on peaks</t>
  </si>
  <si>
    <t>C7's for Santa Sleigh &amp; Reindeer LED's</t>
  </si>
  <si>
    <t>OD</t>
  </si>
  <si>
    <t>OE</t>
  </si>
  <si>
    <t>OF</t>
  </si>
  <si>
    <t>OA</t>
  </si>
  <si>
    <t>OB</t>
  </si>
  <si>
    <t>OC</t>
  </si>
  <si>
    <t>BOX 1</t>
  </si>
  <si>
    <t>BOX 2</t>
  </si>
  <si>
    <t>BOX 3</t>
  </si>
  <si>
    <t>CIRCUITS NEEDED</t>
  </si>
  <si>
    <t>BOX 4</t>
  </si>
  <si>
    <t>BOX 5</t>
  </si>
  <si>
    <t>BOX 6</t>
  </si>
  <si>
    <t>L</t>
  </si>
  <si>
    <t>R</t>
  </si>
</sst>
</file>

<file path=xl/styles.xml><?xml version="1.0" encoding="utf-8"?>
<styleSheet xmlns="http://schemas.openxmlformats.org/spreadsheetml/2006/main">
  <numFmts count="2">
    <numFmt numFmtId="164" formatCode="0.000"/>
    <numFmt numFmtId="165" formatCode="00"/>
  </numFmts>
  <fonts count="3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name val="Calibri"/>
      <family val="2"/>
      <scheme val="minor"/>
    </font>
    <font>
      <b/>
      <sz val="22"/>
      <color theme="1"/>
      <name val="Calibri"/>
      <family val="2"/>
      <scheme val="minor"/>
    </font>
    <font>
      <b/>
      <sz val="9"/>
      <name val="Arial"/>
      <family val="2"/>
    </font>
    <font>
      <b/>
      <sz val="11"/>
      <color rgb="FF7030A0"/>
      <name val="Calibri"/>
      <family val="2"/>
      <scheme val="minor"/>
    </font>
    <font>
      <sz val="8"/>
      <color theme="1"/>
      <name val="Calibri"/>
      <family val="2"/>
      <scheme val="minor"/>
    </font>
    <font>
      <b/>
      <sz val="11"/>
      <name val="Calibri"/>
      <family val="2"/>
      <scheme val="minor"/>
    </font>
    <font>
      <b/>
      <sz val="11"/>
      <color rgb="FFFF0000"/>
      <name val="Calibri"/>
      <family val="2"/>
      <scheme val="minor"/>
    </font>
    <font>
      <b/>
      <sz val="18"/>
      <color theme="1"/>
      <name val="Calibri"/>
      <family val="2"/>
      <scheme val="minor"/>
    </font>
    <font>
      <b/>
      <sz val="18"/>
      <color rgb="FFFF0000"/>
      <name val="Calibri"/>
      <family val="2"/>
      <scheme val="minor"/>
    </font>
    <font>
      <b/>
      <sz val="12"/>
      <color theme="1"/>
      <name val="Calibri"/>
      <family val="2"/>
      <scheme val="minor"/>
    </font>
    <font>
      <b/>
      <sz val="16"/>
      <color rgb="FFFF0000"/>
      <name val="Calibri"/>
      <family val="2"/>
      <scheme val="minor"/>
    </font>
    <font>
      <b/>
      <sz val="12"/>
      <name val="Calibri"/>
      <family val="2"/>
      <scheme val="minor"/>
    </font>
    <font>
      <b/>
      <u/>
      <sz val="12"/>
      <name val="Calibri"/>
      <family val="2"/>
      <scheme val="minor"/>
    </font>
    <font>
      <b/>
      <sz val="8"/>
      <color theme="1"/>
      <name val="Calibri"/>
      <family val="2"/>
      <scheme val="minor"/>
    </font>
    <font>
      <sz val="9"/>
      <color indexed="81"/>
      <name val="Tahoma"/>
      <family val="2"/>
    </font>
    <font>
      <b/>
      <sz val="9"/>
      <color indexed="12"/>
      <name val="Tahoma"/>
      <family val="2"/>
    </font>
    <font>
      <b/>
      <sz val="10"/>
      <color rgb="FF00B050"/>
      <name val="Calibri"/>
      <family val="2"/>
      <scheme val="minor"/>
    </font>
    <font>
      <sz val="10"/>
      <color rgb="FF00B050"/>
      <name val="Calibri"/>
      <family val="2"/>
      <scheme val="minor"/>
    </font>
    <font>
      <b/>
      <sz val="14"/>
      <color theme="1"/>
      <name val="Calibri"/>
      <family val="2"/>
      <scheme val="minor"/>
    </font>
    <font>
      <b/>
      <sz val="11"/>
      <color rgb="FF00B050"/>
      <name val="Calibri"/>
      <family val="2"/>
      <scheme val="minor"/>
    </font>
    <font>
      <u/>
      <sz val="11"/>
      <color theme="10"/>
      <name val="Calibri"/>
      <family val="2"/>
    </font>
    <font>
      <b/>
      <sz val="10"/>
      <color theme="1"/>
      <name val="Calibri"/>
      <family val="2"/>
      <scheme val="minor"/>
    </font>
    <font>
      <b/>
      <sz val="10"/>
      <color rgb="FFFF0000"/>
      <name val="Calibri"/>
      <family val="2"/>
      <scheme val="minor"/>
    </font>
    <font>
      <sz val="10"/>
      <name val="Arial"/>
      <family val="2"/>
    </font>
    <font>
      <sz val="8"/>
      <name val="Arial"/>
      <family val="2"/>
    </font>
    <font>
      <sz val="9"/>
      <name val="Arial"/>
      <family val="2"/>
    </font>
    <font>
      <b/>
      <sz val="11"/>
      <color theme="4" tint="-0.249977111117893"/>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66CC"/>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3" tint="0.59999389629810485"/>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s>
  <cellStyleXfs count="2">
    <xf numFmtId="0" fontId="0" fillId="0" borderId="0"/>
    <xf numFmtId="0" fontId="24" fillId="0" borderId="0" applyNumberFormat="0" applyFill="0" applyBorder="0" applyAlignment="0" applyProtection="0">
      <alignment vertical="top"/>
      <protection locked="0"/>
    </xf>
  </cellStyleXfs>
  <cellXfs count="229">
    <xf numFmtId="0" fontId="0" fillId="0" borderId="0" xfId="0"/>
    <xf numFmtId="0" fontId="0" fillId="8" borderId="0" xfId="0" applyFont="1" applyFill="1" applyAlignment="1" applyProtection="1">
      <alignment horizontal="left" indent="1"/>
      <protection locked="0"/>
    </xf>
    <xf numFmtId="0" fontId="4" fillId="8" borderId="0" xfId="0" applyFont="1" applyFill="1" applyAlignment="1" applyProtection="1">
      <alignment horizontal="left" indent="1"/>
      <protection locked="0"/>
    </xf>
    <xf numFmtId="0" fontId="1" fillId="2" borderId="1" xfId="0" applyFont="1" applyFill="1" applyBorder="1" applyAlignment="1" applyProtection="1">
      <alignment horizontal="center"/>
      <protection locked="0"/>
    </xf>
    <xf numFmtId="165" fontId="1" fillId="2" borderId="1" xfId="0" applyNumberFormat="1" applyFont="1" applyFill="1" applyBorder="1" applyAlignment="1" applyProtection="1">
      <alignment horizontal="center"/>
      <protection locked="0"/>
    </xf>
    <xf numFmtId="0" fontId="0" fillId="4" borderId="18" xfId="0" applyNumberFormat="1" applyFill="1" applyBorder="1" applyAlignment="1" applyProtection="1">
      <alignment horizontal="center"/>
    </xf>
    <xf numFmtId="0" fontId="0" fillId="5" borderId="17" xfId="0" applyNumberFormat="1" applyFill="1" applyBorder="1" applyAlignment="1" applyProtection="1">
      <alignment horizontal="center"/>
    </xf>
    <xf numFmtId="0" fontId="0" fillId="0" borderId="16" xfId="0" applyBorder="1" applyAlignment="1" applyProtection="1">
      <alignment horizontal="center"/>
      <protection locked="0"/>
    </xf>
    <xf numFmtId="0" fontId="0" fillId="0" borderId="0" xfId="0" applyAlignment="1">
      <alignment horizontal="center"/>
    </xf>
    <xf numFmtId="9" fontId="0" fillId="0" borderId="16" xfId="0" applyNumberFormat="1" applyBorder="1" applyAlignment="1" applyProtection="1">
      <alignment horizontal="center"/>
      <protection locked="0"/>
    </xf>
    <xf numFmtId="0" fontId="0" fillId="0" borderId="16" xfId="0" applyBorder="1" applyAlignment="1" applyProtection="1">
      <alignment horizontal="left"/>
      <protection locked="0"/>
    </xf>
    <xf numFmtId="0" fontId="0" fillId="0" borderId="16" xfId="0" applyBorder="1" applyAlignment="1" applyProtection="1">
      <alignment horizontal="center"/>
    </xf>
    <xf numFmtId="0" fontId="9" fillId="2" borderId="1" xfId="0" applyFont="1" applyFill="1" applyBorder="1" applyAlignment="1" applyProtection="1">
      <alignment horizontal="center"/>
      <protection locked="0"/>
    </xf>
    <xf numFmtId="0" fontId="0" fillId="0" borderId="17"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left"/>
      <protection locked="0"/>
    </xf>
    <xf numFmtId="0" fontId="0" fillId="0" borderId="22" xfId="0" applyBorder="1" applyAlignment="1" applyProtection="1">
      <alignment horizontal="center"/>
      <protection locked="0"/>
    </xf>
    <xf numFmtId="9" fontId="0" fillId="0" borderId="22" xfId="0" applyNumberFormat="1" applyBorder="1" applyAlignment="1" applyProtection="1">
      <alignment horizontal="center"/>
      <protection locked="0"/>
    </xf>
    <xf numFmtId="0" fontId="5" fillId="0" borderId="2" xfId="0" applyFont="1" applyBorder="1" applyAlignment="1" applyProtection="1">
      <alignment horizontal="center"/>
    </xf>
    <xf numFmtId="0" fontId="5" fillId="0" borderId="3" xfId="0" applyFont="1" applyBorder="1" applyAlignment="1" applyProtection="1">
      <alignment horizontal="right"/>
    </xf>
    <xf numFmtId="0" fontId="5" fillId="0" borderId="3" xfId="0" applyFont="1" applyBorder="1" applyAlignment="1" applyProtection="1"/>
    <xf numFmtId="0" fontId="0" fillId="0" borderId="3" xfId="0" applyBorder="1" applyProtection="1"/>
    <xf numFmtId="0" fontId="0" fillId="0" borderId="4" xfId="0" applyBorder="1" applyProtection="1"/>
    <xf numFmtId="0" fontId="7" fillId="0" borderId="6" xfId="0" applyFont="1" applyBorder="1" applyAlignment="1" applyProtection="1">
      <alignment horizontal="center"/>
    </xf>
    <xf numFmtId="0" fontId="7" fillId="0" borderId="0" xfId="0" applyFont="1" applyBorder="1" applyAlignment="1" applyProtection="1">
      <alignment horizontal="right"/>
    </xf>
    <xf numFmtId="0" fontId="17" fillId="0" borderId="0" xfId="0" applyFont="1" applyBorder="1" applyAlignment="1" applyProtection="1">
      <alignment horizontal="center" vertical="center"/>
    </xf>
    <xf numFmtId="0" fontId="0" fillId="0" borderId="0" xfId="0" applyBorder="1" applyProtection="1"/>
    <xf numFmtId="0" fontId="3" fillId="0" borderId="0" xfId="0" applyFont="1" applyBorder="1" applyProtection="1"/>
    <xf numFmtId="0" fontId="8" fillId="0" borderId="0" xfId="0" applyFont="1" applyBorder="1" applyProtection="1"/>
    <xf numFmtId="0" fontId="0" fillId="0" borderId="0" xfId="0" applyBorder="1" applyAlignment="1" applyProtection="1">
      <alignment horizontal="center"/>
    </xf>
    <xf numFmtId="0" fontId="0" fillId="0" borderId="5" xfId="0" applyBorder="1" applyProtection="1"/>
    <xf numFmtId="165" fontId="1" fillId="0" borderId="0" xfId="0" applyNumberFormat="1" applyFont="1" applyFill="1" applyBorder="1" applyAlignment="1" applyProtection="1">
      <alignment horizontal="center"/>
    </xf>
    <xf numFmtId="0" fontId="1" fillId="0" borderId="0" xfId="0" applyFont="1" applyFill="1" applyBorder="1" applyAlignment="1" applyProtection="1">
      <alignment horizontal="center"/>
    </xf>
    <xf numFmtId="0" fontId="0" fillId="0" borderId="6" xfId="0" applyBorder="1" applyAlignment="1" applyProtection="1">
      <alignment horizontal="center"/>
    </xf>
    <xf numFmtId="0" fontId="6" fillId="0" borderId="16" xfId="0" applyFont="1" applyFill="1" applyBorder="1" applyAlignment="1" applyProtection="1">
      <alignment horizontal="center" vertical="center"/>
    </xf>
    <xf numFmtId="0" fontId="6" fillId="0" borderId="16" xfId="0" applyFont="1" applyFill="1" applyBorder="1" applyAlignment="1" applyProtection="1">
      <alignment horizontal="center" vertical="center" wrapText="1"/>
    </xf>
    <xf numFmtId="1" fontId="6" fillId="0" borderId="16" xfId="0" applyNumberFormat="1" applyFont="1" applyFill="1" applyBorder="1" applyAlignment="1" applyProtection="1">
      <alignment horizontal="center" vertical="center" wrapText="1"/>
    </xf>
    <xf numFmtId="2" fontId="0" fillId="0" borderId="16" xfId="0" applyNumberFormat="1" applyBorder="1" applyAlignment="1" applyProtection="1">
      <alignment horizontal="center"/>
    </xf>
    <xf numFmtId="2" fontId="0" fillId="0" borderId="20" xfId="0" applyNumberFormat="1" applyBorder="1" applyAlignment="1" applyProtection="1">
      <alignment horizontal="center"/>
    </xf>
    <xf numFmtId="0" fontId="0" fillId="6" borderId="12" xfId="0" applyFill="1" applyBorder="1" applyProtection="1"/>
    <xf numFmtId="0" fontId="0" fillId="0" borderId="13" xfId="0" applyBorder="1" applyProtection="1"/>
    <xf numFmtId="0" fontId="0" fillId="0" borderId="11" xfId="0" applyBorder="1" applyProtection="1"/>
    <xf numFmtId="0" fontId="0" fillId="3" borderId="1" xfId="0" applyFill="1" applyBorder="1" applyAlignment="1" applyProtection="1">
      <alignment horizontal="center"/>
    </xf>
    <xf numFmtId="0" fontId="0" fillId="6" borderId="15" xfId="0" applyFill="1" applyBorder="1" applyProtection="1"/>
    <xf numFmtId="0" fontId="3" fillId="0" borderId="11" xfId="0" applyFont="1" applyBorder="1" applyAlignment="1" applyProtection="1">
      <alignment horizontal="center" vertical="center" wrapText="1"/>
    </xf>
    <xf numFmtId="2" fontId="0" fillId="0" borderId="1" xfId="0" applyNumberFormat="1" applyFill="1" applyBorder="1" applyAlignment="1" applyProtection="1">
      <alignment horizontal="center" vertical="center"/>
    </xf>
    <xf numFmtId="2" fontId="0" fillId="4" borderId="19" xfId="0" applyNumberFormat="1" applyFill="1" applyBorder="1" applyAlignment="1" applyProtection="1">
      <alignment horizontal="center"/>
    </xf>
    <xf numFmtId="0" fontId="0" fillId="6" borderId="0" xfId="0" applyFill="1" applyBorder="1" applyProtection="1"/>
    <xf numFmtId="0" fontId="0" fillId="6" borderId="5" xfId="0" applyFill="1" applyBorder="1" applyProtection="1"/>
    <xf numFmtId="0" fontId="2" fillId="4" borderId="4" xfId="0" applyFont="1" applyFill="1" applyBorder="1" applyProtection="1"/>
    <xf numFmtId="0" fontId="2" fillId="4" borderId="9" xfId="0" applyFont="1" applyFill="1" applyBorder="1" applyProtection="1"/>
    <xf numFmtId="2" fontId="0" fillId="5" borderId="19" xfId="0" applyNumberFormat="1" applyFill="1" applyBorder="1" applyAlignment="1" applyProtection="1">
      <alignment horizontal="center"/>
    </xf>
    <xf numFmtId="0" fontId="2" fillId="5" borderId="4" xfId="0" applyFont="1" applyFill="1" applyBorder="1" applyProtection="1"/>
    <xf numFmtId="0" fontId="2" fillId="5" borderId="9" xfId="0" applyFont="1" applyFill="1" applyBorder="1" applyProtection="1"/>
    <xf numFmtId="0" fontId="0" fillId="6" borderId="2" xfId="0" applyFill="1" applyBorder="1" applyProtection="1"/>
    <xf numFmtId="0" fontId="0" fillId="6" borderId="4" xfId="0" applyFill="1" applyBorder="1" applyProtection="1"/>
    <xf numFmtId="0" fontId="0" fillId="6" borderId="6" xfId="0" applyFill="1" applyBorder="1" applyProtection="1"/>
    <xf numFmtId="0" fontId="0" fillId="6" borderId="7" xfId="0" applyFill="1" applyBorder="1" applyProtection="1"/>
    <xf numFmtId="0" fontId="0" fillId="6" borderId="9" xfId="0" applyFill="1" applyBorder="1" applyProtection="1"/>
    <xf numFmtId="0" fontId="2" fillId="7" borderId="1" xfId="0" applyFont="1" applyFill="1" applyBorder="1" applyProtection="1"/>
    <xf numFmtId="2" fontId="0" fillId="0" borderId="1" xfId="0" applyNumberFormat="1" applyBorder="1" applyAlignment="1" applyProtection="1">
      <alignment horizontal="center"/>
    </xf>
    <xf numFmtId="0" fontId="0" fillId="0" borderId="1" xfId="0" applyBorder="1" applyAlignment="1" applyProtection="1">
      <alignment horizontal="center"/>
    </xf>
    <xf numFmtId="0" fontId="0" fillId="6" borderId="14" xfId="0" applyFill="1" applyBorder="1" applyProtection="1"/>
    <xf numFmtId="1" fontId="0" fillId="0" borderId="1" xfId="0" applyNumberFormat="1" applyBorder="1" applyAlignment="1" applyProtection="1">
      <alignment horizontal="center"/>
    </xf>
    <xf numFmtId="0" fontId="0" fillId="0" borderId="2" xfId="0" applyBorder="1" applyProtection="1"/>
    <xf numFmtId="0" fontId="0" fillId="0" borderId="22" xfId="0" applyBorder="1" applyAlignment="1" applyProtection="1">
      <alignment horizontal="center"/>
    </xf>
    <xf numFmtId="2" fontId="0" fillId="0" borderId="22" xfId="0" applyNumberFormat="1" applyBorder="1" applyAlignment="1" applyProtection="1">
      <alignment horizontal="center"/>
    </xf>
    <xf numFmtId="2" fontId="0" fillId="0" borderId="23" xfId="0" applyNumberFormat="1" applyBorder="1" applyAlignment="1" applyProtection="1">
      <alignment horizontal="center"/>
    </xf>
    <xf numFmtId="0" fontId="1" fillId="2" borderId="1" xfId="0" applyFont="1" applyFill="1" applyBorder="1" applyAlignment="1" applyProtection="1">
      <alignment horizontal="center"/>
    </xf>
    <xf numFmtId="0" fontId="9" fillId="2" borderId="14" xfId="0" applyFont="1" applyFill="1" applyBorder="1" applyAlignment="1" applyProtection="1">
      <alignment horizontal="center"/>
      <protection locked="0"/>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4" borderId="16" xfId="0" applyFont="1" applyFill="1" applyBorder="1" applyAlignment="1">
      <alignment horizontal="center" wrapText="1"/>
    </xf>
    <xf numFmtId="0" fontId="0" fillId="0" borderId="16" xfId="0" applyBorder="1" applyAlignment="1">
      <alignment horizontal="center"/>
    </xf>
    <xf numFmtId="2" fontId="0" fillId="0" borderId="16" xfId="0" applyNumberFormat="1" applyBorder="1" applyAlignment="1">
      <alignment horizontal="center"/>
    </xf>
    <xf numFmtId="1" fontId="0" fillId="0" borderId="16" xfId="0" applyNumberFormat="1" applyBorder="1" applyAlignment="1">
      <alignment horizontal="center"/>
    </xf>
    <xf numFmtId="16" fontId="0" fillId="0" borderId="0" xfId="0" applyNumberFormat="1"/>
    <xf numFmtId="2" fontId="0" fillId="0" borderId="0" xfId="0" applyNumberFormat="1"/>
    <xf numFmtId="1" fontId="0" fillId="0" borderId="0" xfId="0" applyNumberFormat="1"/>
    <xf numFmtId="0" fontId="0" fillId="0" borderId="0" xfId="0" applyAlignment="1">
      <alignment wrapText="1"/>
    </xf>
    <xf numFmtId="0" fontId="0" fillId="0" borderId="0" xfId="0" applyAlignment="1">
      <alignment horizontal="center" vertical="top"/>
    </xf>
    <xf numFmtId="0" fontId="0" fillId="0" borderId="0" xfId="0" applyBorder="1" applyAlignment="1">
      <alignment horizontal="center"/>
    </xf>
    <xf numFmtId="2" fontId="0" fillId="0" borderId="0" xfId="0" applyNumberFormat="1" applyBorder="1" applyAlignment="1">
      <alignment horizontal="center"/>
    </xf>
    <xf numFmtId="0" fontId="7" fillId="0" borderId="0" xfId="0" applyFont="1" applyFill="1" applyBorder="1" applyAlignment="1" applyProtection="1">
      <alignment horizontal="right"/>
    </xf>
    <xf numFmtId="0" fontId="17" fillId="0" borderId="0" xfId="0" applyFont="1" applyFill="1" applyBorder="1" applyAlignment="1" applyProtection="1">
      <alignment horizontal="center" vertical="center"/>
    </xf>
    <xf numFmtId="0" fontId="0" fillId="0" borderId="0" xfId="0" applyFill="1" applyBorder="1" applyProtection="1"/>
    <xf numFmtId="0" fontId="3" fillId="0" borderId="0" xfId="0" applyFont="1" applyFill="1" applyBorder="1" applyProtection="1"/>
    <xf numFmtId="0" fontId="0" fillId="0" borderId="0" xfId="0" applyFill="1" applyBorder="1" applyAlignment="1" applyProtection="1">
      <alignment horizontal="center"/>
    </xf>
    <xf numFmtId="0" fontId="9" fillId="0" borderId="0" xfId="0" applyFont="1" applyFill="1" applyBorder="1" applyAlignment="1" applyProtection="1">
      <alignment horizontal="center"/>
      <protection locked="0"/>
    </xf>
    <xf numFmtId="0" fontId="0" fillId="0" borderId="0" xfId="0" applyNumberFormat="1" applyFill="1" applyBorder="1" applyAlignment="1" applyProtection="1">
      <alignment horizontal="center"/>
    </xf>
    <xf numFmtId="2" fontId="0" fillId="0" borderId="0" xfId="0" applyNumberFormat="1" applyFill="1" applyBorder="1" applyAlignment="1" applyProtection="1">
      <alignment horizontal="center"/>
    </xf>
    <xf numFmtId="0" fontId="0" fillId="0" borderId="5" xfId="0" applyFill="1" applyBorder="1" applyProtection="1"/>
    <xf numFmtId="2" fontId="0" fillId="0" borderId="14" xfId="0" applyNumberFormat="1" applyBorder="1" applyAlignment="1" applyProtection="1">
      <alignment horizontal="center"/>
    </xf>
    <xf numFmtId="0" fontId="2" fillId="0" borderId="0" xfId="0" applyFont="1" applyFill="1" applyBorder="1" applyProtection="1"/>
    <xf numFmtId="2" fontId="0" fillId="0" borderId="5" xfId="0" applyNumberFormat="1" applyBorder="1" applyAlignment="1" applyProtection="1">
      <alignment vertical="center"/>
    </xf>
    <xf numFmtId="0" fontId="2" fillId="0" borderId="1" xfId="0" applyFont="1" applyBorder="1" applyAlignment="1" applyProtection="1">
      <alignment horizontal="center" vertical="center" wrapText="1"/>
    </xf>
    <xf numFmtId="0" fontId="2" fillId="7" borderId="14" xfId="0" applyFont="1" applyFill="1" applyBorder="1" applyProtection="1"/>
    <xf numFmtId="0" fontId="0" fillId="0" borderId="0" xfId="0" applyBorder="1"/>
    <xf numFmtId="0" fontId="6" fillId="0" borderId="17" xfId="0" applyFont="1" applyFill="1" applyBorder="1" applyAlignment="1" applyProtection="1">
      <alignment horizontal="center" vertical="center"/>
    </xf>
    <xf numFmtId="0" fontId="0" fillId="0" borderId="5" xfId="0" applyBorder="1"/>
    <xf numFmtId="0" fontId="0" fillId="0" borderId="5" xfId="0" applyBorder="1" applyAlignment="1" applyProtection="1">
      <alignment vertical="center"/>
    </xf>
    <xf numFmtId="0" fontId="0" fillId="12" borderId="16" xfId="0" applyFill="1" applyBorder="1" applyAlignment="1">
      <alignment horizontal="center"/>
    </xf>
    <xf numFmtId="2" fontId="0" fillId="12" borderId="16" xfId="0" applyNumberFormat="1" applyFill="1" applyBorder="1" applyAlignment="1">
      <alignment horizontal="center"/>
    </xf>
    <xf numFmtId="0" fontId="24" fillId="0" borderId="0" xfId="1" applyAlignment="1" applyProtection="1">
      <alignment vertical="center"/>
    </xf>
    <xf numFmtId="165" fontId="0" fillId="0" borderId="16" xfId="0" applyNumberFormat="1" applyBorder="1" applyAlignment="1">
      <alignment horizontal="center"/>
    </xf>
    <xf numFmtId="0" fontId="1" fillId="0" borderId="0" xfId="0" applyFont="1" applyAlignment="1">
      <alignment wrapText="1"/>
    </xf>
    <xf numFmtId="0" fontId="10" fillId="2" borderId="0" xfId="0" applyFont="1" applyFill="1" applyAlignment="1">
      <alignment wrapText="1"/>
    </xf>
    <xf numFmtId="164" fontId="0" fillId="3" borderId="0" xfId="0" applyNumberFormat="1" applyFont="1" applyFill="1" applyAlignment="1" applyProtection="1">
      <alignment horizontal="center"/>
      <protection locked="0"/>
    </xf>
    <xf numFmtId="0" fontId="0" fillId="4" borderId="0" xfId="0" applyFont="1" applyFill="1" applyAlignment="1" applyProtection="1">
      <alignment horizontal="center"/>
      <protection locked="0"/>
    </xf>
    <xf numFmtId="0" fontId="0" fillId="0" borderId="0" xfId="0" applyFont="1" applyAlignment="1" applyProtection="1">
      <alignment horizontal="center" vertical="center"/>
    </xf>
    <xf numFmtId="0" fontId="0" fillId="0" borderId="0" xfId="0"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Protection="1"/>
    <xf numFmtId="0" fontId="0" fillId="0" borderId="0" xfId="0" applyAlignment="1" applyProtection="1">
      <alignment vertical="center" wrapText="1"/>
    </xf>
    <xf numFmtId="0" fontId="0" fillId="0" borderId="0" xfId="0" applyAlignment="1" applyProtection="1">
      <alignment horizontal="center" vertical="center"/>
    </xf>
    <xf numFmtId="165" fontId="0" fillId="10" borderId="0" xfId="0" applyNumberFormat="1" applyFill="1" applyAlignment="1" applyProtection="1">
      <alignment horizontal="center"/>
    </xf>
    <xf numFmtId="0" fontId="0" fillId="9" borderId="0" xfId="0" applyFill="1" applyProtection="1"/>
    <xf numFmtId="0" fontId="0" fillId="10" borderId="0" xfId="0" applyFill="1" applyAlignment="1" applyProtection="1">
      <alignment horizontal="center"/>
    </xf>
    <xf numFmtId="0" fontId="0" fillId="0" borderId="0" xfId="0" applyFill="1" applyProtection="1"/>
    <xf numFmtId="0" fontId="0" fillId="0" borderId="0" xfId="0" applyAlignment="1" applyProtection="1">
      <alignment horizontal="center"/>
    </xf>
    <xf numFmtId="0" fontId="0" fillId="0" borderId="0" xfId="0" applyFont="1" applyAlignment="1" applyProtection="1">
      <alignment horizontal="center"/>
      <protection locked="0"/>
    </xf>
    <xf numFmtId="164" fontId="0" fillId="0" borderId="0" xfId="0" applyNumberFormat="1" applyFont="1" applyAlignment="1" applyProtection="1">
      <alignment horizontal="center"/>
      <protection locked="0"/>
    </xf>
    <xf numFmtId="0" fontId="0" fillId="8" borderId="0" xfId="0" applyFont="1" applyFill="1" applyProtection="1">
      <protection locked="0"/>
    </xf>
    <xf numFmtId="0" fontId="0" fillId="8" borderId="0" xfId="0" applyFill="1" applyProtection="1">
      <protection locked="0"/>
    </xf>
    <xf numFmtId="164" fontId="0" fillId="3" borderId="0" xfId="0" applyNumberFormat="1" applyFill="1" applyAlignment="1" applyProtection="1">
      <alignment horizontal="center"/>
      <protection locked="0"/>
    </xf>
    <xf numFmtId="0" fontId="0" fillId="4" borderId="0" xfId="0" applyFill="1" applyAlignment="1" applyProtection="1">
      <alignment horizontal="center"/>
      <protection locked="0"/>
    </xf>
    <xf numFmtId="0" fontId="0" fillId="4" borderId="0" xfId="0" applyFill="1" applyProtection="1">
      <protection locked="0"/>
    </xf>
    <xf numFmtId="49" fontId="0" fillId="0" borderId="16" xfId="0" applyNumberFormat="1" applyFill="1" applyBorder="1" applyAlignment="1" applyProtection="1">
      <alignment horizontal="left" indent="1"/>
      <protection locked="0"/>
    </xf>
    <xf numFmtId="49" fontId="27" fillId="0" borderId="16" xfId="0" applyNumberFormat="1" applyFont="1" applyFill="1" applyBorder="1" applyAlignment="1" applyProtection="1">
      <alignment horizontal="left" indent="1"/>
      <protection locked="0"/>
    </xf>
    <xf numFmtId="1" fontId="0" fillId="0" borderId="16" xfId="0" applyNumberFormat="1" applyFill="1" applyBorder="1" applyAlignment="1" applyProtection="1">
      <alignment horizontal="left" indent="1"/>
      <protection locked="0"/>
    </xf>
    <xf numFmtId="0" fontId="27" fillId="0" borderId="16" xfId="0" applyFont="1" applyFill="1" applyBorder="1" applyAlignment="1" applyProtection="1">
      <alignment horizontal="center"/>
      <protection locked="0"/>
    </xf>
    <xf numFmtId="0" fontId="0" fillId="0" borderId="16" xfId="0" applyFill="1" applyBorder="1" applyAlignment="1" applyProtection="1">
      <alignment horizontal="center"/>
      <protection locked="0"/>
    </xf>
    <xf numFmtId="0" fontId="27" fillId="0" borderId="16" xfId="0" applyNumberFormat="1" applyFont="1" applyFill="1" applyBorder="1" applyAlignment="1" applyProtection="1">
      <alignment horizontal="left" indent="1"/>
      <protection locked="0"/>
    </xf>
    <xf numFmtId="0" fontId="28" fillId="0" borderId="16" xfId="0" applyFont="1" applyFill="1" applyBorder="1" applyAlignment="1" applyProtection="1">
      <alignment horizontal="center"/>
      <protection locked="0"/>
    </xf>
    <xf numFmtId="1" fontId="27" fillId="0" borderId="16" xfId="0" applyNumberFormat="1" applyFont="1" applyFill="1" applyBorder="1" applyAlignment="1" applyProtection="1">
      <alignment horizontal="left" indent="1"/>
      <protection locked="0"/>
    </xf>
    <xf numFmtId="2" fontId="1" fillId="3" borderId="11" xfId="0" applyNumberFormat="1" applyFont="1" applyFill="1" applyBorder="1" applyAlignment="1">
      <alignment horizontal="center"/>
    </xf>
    <xf numFmtId="0" fontId="29" fillId="0" borderId="16" xfId="0" applyFont="1" applyFill="1" applyBorder="1" applyAlignment="1" applyProtection="1">
      <alignment horizontal="center"/>
      <protection locked="0"/>
    </xf>
    <xf numFmtId="0" fontId="2" fillId="0" borderId="16" xfId="0" applyFont="1" applyBorder="1" applyAlignment="1" applyProtection="1">
      <alignment horizontal="center"/>
      <protection locked="0"/>
    </xf>
    <xf numFmtId="49" fontId="27" fillId="6" borderId="16" xfId="0" applyNumberFormat="1" applyFont="1" applyFill="1" applyBorder="1" applyAlignment="1" applyProtection="1">
      <alignment horizontal="left" indent="1"/>
      <protection locked="0"/>
    </xf>
    <xf numFmtId="0" fontId="0" fillId="0" borderId="2" xfId="0" applyBorder="1"/>
    <xf numFmtId="0" fontId="0" fillId="0" borderId="3" xfId="0"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applyAlignment="1"/>
    <xf numFmtId="2" fontId="0" fillId="0" borderId="0" xfId="0" applyNumberFormat="1" applyFill="1" applyBorder="1" applyAlignment="1">
      <alignment horizontal="center"/>
    </xf>
    <xf numFmtId="0" fontId="0" fillId="0" borderId="0" xfId="0" applyFill="1"/>
    <xf numFmtId="0" fontId="0" fillId="0" borderId="0" xfId="0" applyFill="1" applyAlignment="1">
      <alignment horizontal="center"/>
    </xf>
    <xf numFmtId="0" fontId="1" fillId="9" borderId="0" xfId="0" applyFont="1" applyFill="1" applyAlignment="1">
      <alignment horizontal="left" vertical="top"/>
    </xf>
    <xf numFmtId="0" fontId="22" fillId="11" borderId="0" xfId="0" applyFont="1" applyFill="1" applyAlignment="1">
      <alignment horizontal="center"/>
    </xf>
    <xf numFmtId="0" fontId="22" fillId="11" borderId="0" xfId="0" applyFont="1" applyFill="1" applyAlignment="1">
      <alignment horizontal="center" vertical="top"/>
    </xf>
    <xf numFmtId="0" fontId="25" fillId="3" borderId="0" xfId="0" applyFont="1" applyFill="1" applyAlignment="1">
      <alignment horizontal="center" vertical="top"/>
    </xf>
    <xf numFmtId="0" fontId="26" fillId="2" borderId="0" xfId="0" applyFont="1" applyFill="1" applyAlignment="1">
      <alignment horizontal="center" vertical="top" wrapText="1"/>
    </xf>
    <xf numFmtId="0" fontId="22" fillId="3" borderId="10" xfId="0" applyFont="1" applyFill="1" applyBorder="1" applyAlignment="1">
      <alignment horizontal="center"/>
    </xf>
    <xf numFmtId="0" fontId="22" fillId="3" borderId="13" xfId="0" applyFont="1" applyFill="1" applyBorder="1" applyAlignment="1">
      <alignment horizontal="center"/>
    </xf>
    <xf numFmtId="0" fontId="22" fillId="3" borderId="11" xfId="0" applyFont="1" applyFill="1" applyBorder="1" applyAlignment="1">
      <alignment horizontal="center"/>
    </xf>
    <xf numFmtId="0" fontId="1" fillId="3" borderId="24" xfId="0" applyFont="1" applyFill="1" applyBorder="1" applyAlignment="1">
      <alignment horizontal="center"/>
    </xf>
    <xf numFmtId="0" fontId="1" fillId="3" borderId="25" xfId="0" applyFont="1" applyFill="1" applyBorder="1" applyAlignment="1">
      <alignment horizontal="center"/>
    </xf>
    <xf numFmtId="0" fontId="1" fillId="4" borderId="17" xfId="0" applyFont="1" applyFill="1" applyBorder="1" applyAlignment="1">
      <alignment horizontal="center"/>
    </xf>
    <xf numFmtId="0" fontId="1" fillId="4" borderId="16" xfId="0" applyFont="1" applyFill="1" applyBorder="1" applyAlignment="1">
      <alignment horizontal="center"/>
    </xf>
    <xf numFmtId="0" fontId="1" fillId="9" borderId="17" xfId="0" applyFont="1" applyFill="1" applyBorder="1" applyAlignment="1">
      <alignment horizontal="center"/>
    </xf>
    <xf numFmtId="0" fontId="1" fillId="9" borderId="16" xfId="0" applyFont="1" applyFill="1" applyBorder="1" applyAlignment="1">
      <alignment horizontal="center"/>
    </xf>
    <xf numFmtId="0" fontId="1" fillId="10" borderId="21" xfId="0" applyFont="1" applyFill="1" applyBorder="1" applyAlignment="1">
      <alignment horizontal="center"/>
    </xf>
    <xf numFmtId="0" fontId="1" fillId="10" borderId="22" xfId="0" applyFont="1" applyFill="1" applyBorder="1" applyAlignment="1">
      <alignment horizontal="center"/>
    </xf>
    <xf numFmtId="1" fontId="1" fillId="3" borderId="25" xfId="0" applyNumberFormat="1" applyFont="1" applyFill="1" applyBorder="1" applyAlignment="1">
      <alignment horizontal="center"/>
    </xf>
    <xf numFmtId="1" fontId="1" fillId="4" borderId="16" xfId="0" applyNumberFormat="1" applyFont="1" applyFill="1" applyBorder="1" applyAlignment="1">
      <alignment horizontal="center"/>
    </xf>
    <xf numFmtId="0" fontId="1" fillId="4" borderId="26" xfId="0" applyFont="1" applyFill="1" applyBorder="1" applyAlignment="1">
      <alignment horizontal="center"/>
    </xf>
    <xf numFmtId="1" fontId="1" fillId="9" borderId="16" xfId="0" applyNumberFormat="1" applyFont="1" applyFill="1" applyBorder="1" applyAlignment="1">
      <alignment horizontal="center"/>
    </xf>
    <xf numFmtId="0" fontId="1" fillId="9" borderId="26" xfId="0" applyFont="1" applyFill="1" applyBorder="1" applyAlignment="1">
      <alignment horizontal="center"/>
    </xf>
    <xf numFmtId="1" fontId="1" fillId="10" borderId="27" xfId="0" applyNumberFormat="1" applyFont="1" applyFill="1" applyBorder="1" applyAlignment="1">
      <alignment horizontal="center"/>
    </xf>
    <xf numFmtId="0" fontId="1" fillId="10" borderId="28" xfId="0" applyFont="1" applyFill="1" applyBorder="1" applyAlignment="1">
      <alignment horizontal="center"/>
    </xf>
    <xf numFmtId="0" fontId="0" fillId="0" borderId="0" xfId="0" applyAlignment="1">
      <alignment horizontal="center"/>
    </xf>
    <xf numFmtId="2" fontId="0" fillId="2" borderId="8" xfId="0" applyNumberFormat="1" applyFill="1" applyBorder="1" applyAlignment="1">
      <alignment horizontal="center"/>
    </xf>
    <xf numFmtId="0" fontId="30" fillId="0" borderId="8" xfId="0" applyFont="1" applyBorder="1" applyAlignment="1">
      <alignment horizontal="center"/>
    </xf>
    <xf numFmtId="0" fontId="0" fillId="0" borderId="3" xfId="0" applyBorder="1" applyAlignment="1">
      <alignment horizontal="center"/>
    </xf>
    <xf numFmtId="0" fontId="14" fillId="2" borderId="0" xfId="0" applyFont="1" applyFill="1" applyAlignment="1" applyProtection="1">
      <alignment horizontal="center" vertical="center" wrapText="1"/>
    </xf>
    <xf numFmtId="0" fontId="20" fillId="2" borderId="3"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21" fillId="2" borderId="8" xfId="0"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wrapText="1"/>
    </xf>
    <xf numFmtId="0" fontId="11" fillId="2" borderId="0" xfId="0" applyFont="1" applyFill="1" applyBorder="1" applyAlignment="1">
      <alignment horizontal="center"/>
    </xf>
    <xf numFmtId="0" fontId="10" fillId="0" borderId="0" xfId="0" applyFont="1" applyAlignment="1">
      <alignment horizontal="center"/>
    </xf>
    <xf numFmtId="0" fontId="0" fillId="0" borderId="10" xfId="0" applyBorder="1" applyAlignment="1" applyProtection="1">
      <alignment horizontal="center"/>
    </xf>
    <xf numFmtId="0" fontId="0" fillId="0" borderId="11" xfId="0" applyBorder="1" applyAlignment="1" applyProtection="1">
      <alignment horizontal="center"/>
    </xf>
    <xf numFmtId="0" fontId="5" fillId="13" borderId="2" xfId="0" applyFont="1" applyFill="1" applyBorder="1" applyAlignment="1" applyProtection="1">
      <alignment horizontal="center"/>
    </xf>
    <xf numFmtId="0" fontId="5" fillId="13" borderId="3" xfId="0" applyFont="1" applyFill="1" applyBorder="1" applyAlignment="1" applyProtection="1">
      <alignment horizontal="center"/>
    </xf>
    <xf numFmtId="0" fontId="5" fillId="13" borderId="4" xfId="0" applyFont="1" applyFill="1" applyBorder="1" applyAlignment="1" applyProtection="1">
      <alignment horizontal="center"/>
    </xf>
    <xf numFmtId="0" fontId="23" fillId="2" borderId="6" xfId="0" applyFont="1" applyFill="1" applyBorder="1" applyAlignment="1" applyProtection="1">
      <alignment horizontal="center"/>
    </xf>
    <xf numFmtId="0" fontId="23" fillId="2" borderId="0" xfId="0" applyFont="1" applyFill="1" applyBorder="1" applyAlignment="1" applyProtection="1">
      <alignment horizontal="center"/>
    </xf>
    <xf numFmtId="0" fontId="23" fillId="2" borderId="5" xfId="0" applyFont="1" applyFill="1" applyBorder="1" applyAlignment="1" applyProtection="1">
      <alignment horizontal="center"/>
    </xf>
    <xf numFmtId="0" fontId="0" fillId="0" borderId="0" xfId="0" applyFill="1" applyBorder="1" applyAlignment="1" applyProtection="1">
      <alignment horizontal="center"/>
    </xf>
    <xf numFmtId="0" fontId="13" fillId="0" borderId="13" xfId="0" applyFont="1" applyBorder="1" applyAlignment="1" applyProtection="1">
      <alignment horizontal="center"/>
    </xf>
    <xf numFmtId="0" fontId="13" fillId="0" borderId="11" xfId="0" applyFont="1" applyBorder="1" applyAlignment="1" applyProtection="1">
      <alignment horizontal="center"/>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3" borderId="10" xfId="0" applyFill="1" applyBorder="1" applyAlignment="1" applyProtection="1">
      <alignment horizontal="center"/>
    </xf>
    <xf numFmtId="0" fontId="0" fillId="3" borderId="11" xfId="0" applyFill="1" applyBorder="1" applyAlignment="1" applyProtection="1">
      <alignment horizontal="center"/>
    </xf>
    <xf numFmtId="0" fontId="5" fillId="0" borderId="3" xfId="0" applyFont="1" applyBorder="1" applyAlignment="1" applyProtection="1">
      <alignment horizontal="center"/>
    </xf>
    <xf numFmtId="2" fontId="0" fillId="0" borderId="12" xfId="0" applyNumberFormat="1" applyBorder="1" applyAlignment="1" applyProtection="1">
      <alignment horizontal="center" vertical="center"/>
    </xf>
    <xf numFmtId="0" fontId="0" fillId="0" borderId="14" xfId="0" applyBorder="1" applyAlignment="1" applyProtection="1">
      <alignment horizontal="center" vertical="center"/>
    </xf>
    <xf numFmtId="0" fontId="13" fillId="0" borderId="10" xfId="0" applyFont="1" applyBorder="1" applyAlignment="1" applyProtection="1">
      <alignment horizontal="center"/>
    </xf>
    <xf numFmtId="0" fontId="0" fillId="0" borderId="2"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20" fillId="2" borderId="2"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2" fontId="0" fillId="0" borderId="14" xfId="0" applyNumberFormat="1" applyBorder="1" applyAlignment="1" applyProtection="1">
      <alignment horizontal="center" vertical="center"/>
    </xf>
    <xf numFmtId="0" fontId="0" fillId="0" borderId="0" xfId="0" applyBorder="1" applyAlignment="1">
      <alignment horizontal="center" textRotation="90"/>
    </xf>
    <xf numFmtId="0" fontId="3" fillId="0" borderId="0" xfId="0" applyFont="1" applyBorder="1" applyAlignment="1">
      <alignment horizontal="center"/>
    </xf>
    <xf numFmtId="2" fontId="8" fillId="0" borderId="0" xfId="0" applyNumberFormat="1" applyFont="1" applyBorder="1" applyAlignment="1">
      <alignment horizontal="center"/>
    </xf>
    <xf numFmtId="0" fontId="0" fillId="0" borderId="0" xfId="0" applyBorder="1" applyAlignment="1">
      <alignment textRotation="90"/>
    </xf>
    <xf numFmtId="2" fontId="26" fillId="15" borderId="29" xfId="0" applyNumberFormat="1" applyFont="1" applyFill="1" applyBorder="1" applyAlignment="1">
      <alignment horizontal="center"/>
    </xf>
    <xf numFmtId="2" fontId="26" fillId="15" borderId="30" xfId="0" applyNumberFormat="1" applyFont="1" applyFill="1" applyBorder="1" applyAlignment="1">
      <alignment horizontal="center"/>
    </xf>
    <xf numFmtId="2" fontId="26" fillId="16" borderId="7" xfId="0" applyNumberFormat="1" applyFont="1" applyFill="1" applyBorder="1" applyAlignment="1">
      <alignment horizontal="center"/>
    </xf>
    <xf numFmtId="2" fontId="26" fillId="16" borderId="9" xfId="0" applyNumberFormat="1" applyFont="1" applyFill="1" applyBorder="1" applyAlignment="1">
      <alignment horizontal="center"/>
    </xf>
    <xf numFmtId="0" fontId="3" fillId="0" borderId="0" xfId="0" applyFont="1" applyBorder="1"/>
    <xf numFmtId="2" fontId="26" fillId="16" borderId="31" xfId="0" applyNumberFormat="1" applyFont="1" applyFill="1" applyBorder="1" applyAlignment="1">
      <alignment horizontal="center"/>
    </xf>
    <xf numFmtId="2" fontId="26" fillId="16" borderId="32" xfId="0" applyNumberFormat="1" applyFont="1" applyFill="1" applyBorder="1" applyAlignment="1">
      <alignment horizontal="center"/>
    </xf>
    <xf numFmtId="2" fontId="0" fillId="0" borderId="33" xfId="0" applyNumberFormat="1" applyBorder="1" applyAlignment="1">
      <alignment horizontal="center"/>
    </xf>
    <xf numFmtId="0" fontId="0" fillId="0" borderId="0" xfId="0" applyBorder="1" applyAlignment="1">
      <alignment horizontal="center"/>
    </xf>
    <xf numFmtId="0" fontId="1" fillId="14" borderId="0" xfId="0" applyFont="1" applyFill="1"/>
  </cellXfs>
  <cellStyles count="2">
    <cellStyle name="Hyperlink" xfId="1" builtinId="8"/>
    <cellStyle name="Normal" xfId="0" builtinId="0"/>
  </cellStyles>
  <dxfs count="149">
    <dxf>
      <font>
        <color theme="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color theme="0"/>
      </font>
    </dxf>
  </dxfs>
  <tableStyles count="0" defaultTableStyle="TableStyleMedium9" defaultPivotStyle="PivotStyleLight16"/>
  <colors>
    <mruColors>
      <color rgb="FFFF66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ler%20Calculator%202009.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roller Totals"/>
      <sheetName val="Light types"/>
      <sheetName val="Unit 1"/>
      <sheetName val="Unit 2"/>
      <sheetName val="Unit 3"/>
      <sheetName val="Unit 4"/>
      <sheetName val="Unit 5"/>
      <sheetName val="Unit 6"/>
      <sheetName val="Unit 7"/>
      <sheetName val="Unit 8"/>
      <sheetName val="Unit 9"/>
      <sheetName val="Unit 10"/>
      <sheetName val="Unit 11"/>
      <sheetName val="Unit 12"/>
      <sheetName val="Unit 13"/>
      <sheetName val="Unit 14"/>
      <sheetName val="MISC BULBS"/>
    </sheetNames>
    <sheetDataSet>
      <sheetData sheetId="0" refreshError="1"/>
      <sheetData sheetId="1">
        <row r="6">
          <cell r="B6" t="str">
            <v>C9</v>
          </cell>
        </row>
        <row r="7">
          <cell r="B7" t="str">
            <v>C7</v>
          </cell>
        </row>
        <row r="8">
          <cell r="B8" t="str">
            <v>Strobe</v>
          </cell>
        </row>
        <row r="9">
          <cell r="B9" t="str">
            <v>Rope</v>
          </cell>
        </row>
        <row r="10">
          <cell r="B10" t="str">
            <v>Blow mold</v>
          </cell>
        </row>
        <row r="11">
          <cell r="B11" t="str">
            <v>Inflatable 4 foot</v>
          </cell>
        </row>
        <row r="12">
          <cell r="B12" t="str">
            <v>Mini 30</v>
          </cell>
        </row>
        <row r="13">
          <cell r="B13" t="str">
            <v>Mini 100</v>
          </cell>
        </row>
        <row r="14">
          <cell r="B14" t="str">
            <v>Mini 110</v>
          </cell>
        </row>
        <row r="15">
          <cell r="B15" t="str">
            <v>Mini 150</v>
          </cell>
        </row>
        <row r="16">
          <cell r="B16" t="str">
            <v>Flood 85</v>
          </cell>
        </row>
        <row r="17">
          <cell r="B17" t="str">
            <v>Flood 100</v>
          </cell>
        </row>
        <row r="18">
          <cell r="B18" t="str">
            <v>Flood 150</v>
          </cell>
        </row>
        <row r="19">
          <cell r="B19" t="str">
            <v>LED C4</v>
          </cell>
        </row>
        <row r="20">
          <cell r="B20" t="str">
            <v>LED C9</v>
          </cell>
        </row>
        <row r="21">
          <cell r="B21" t="str">
            <v>Inflatable 4 foot</v>
          </cell>
        </row>
        <row r="22">
          <cell r="B22" t="str">
            <v>Inflatable 6 foot</v>
          </cell>
        </row>
        <row r="23">
          <cell r="B23" t="str">
            <v>Inflatable 8 foot</v>
          </cell>
        </row>
        <row r="24">
          <cell r="B24" t="str">
            <v>Inflatable 12 foot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lightengineer@planetmonkman.com?subject=25%20Controller%20Calculator%20Inquiry"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33.xml"/><Relationship Id="rId2" Type="http://schemas.openxmlformats.org/officeDocument/2006/relationships/vmlDrawing" Target="../drawings/vmlDrawing33.v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35.xml"/><Relationship Id="rId2" Type="http://schemas.openxmlformats.org/officeDocument/2006/relationships/vmlDrawing" Target="../drawings/vmlDrawing35.v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37.xml"/><Relationship Id="rId2" Type="http://schemas.openxmlformats.org/officeDocument/2006/relationships/vmlDrawing" Target="../drawings/vmlDrawing37.v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C474"/>
  <sheetViews>
    <sheetView workbookViewId="0">
      <selection activeCell="D4" sqref="D4"/>
    </sheetView>
  </sheetViews>
  <sheetFormatPr defaultRowHeight="15"/>
  <cols>
    <col min="1" max="1" width="4.5703125" style="81" customWidth="1"/>
    <col min="2" max="2" width="81.85546875" customWidth="1"/>
  </cols>
  <sheetData>
    <row r="1" spans="1:3" ht="30" customHeight="1">
      <c r="A1" s="152" t="s">
        <v>215</v>
      </c>
      <c r="B1" s="152"/>
    </row>
    <row r="2" spans="1:3" ht="63.75" customHeight="1">
      <c r="A2" s="81">
        <v>1</v>
      </c>
      <c r="B2" s="80" t="s">
        <v>216</v>
      </c>
    </row>
    <row r="3" spans="1:3" ht="30">
      <c r="A3" s="81">
        <v>2</v>
      </c>
      <c r="B3" s="80" t="s">
        <v>217</v>
      </c>
    </row>
    <row r="4" spans="1:3" ht="60">
      <c r="A4" s="81">
        <v>3</v>
      </c>
      <c r="B4" s="80" t="s">
        <v>226</v>
      </c>
      <c r="C4" s="104" t="s">
        <v>227</v>
      </c>
    </row>
    <row r="5" spans="1:3" ht="90">
      <c r="A5" s="81">
        <v>4</v>
      </c>
      <c r="B5" s="80" t="s">
        <v>233</v>
      </c>
      <c r="C5" s="104"/>
    </row>
    <row r="6" spans="1:3" ht="30">
      <c r="A6" s="81">
        <v>5</v>
      </c>
      <c r="B6" s="80" t="s">
        <v>228</v>
      </c>
      <c r="C6" s="104"/>
    </row>
    <row r="7" spans="1:3" ht="60">
      <c r="A7" s="81">
        <v>6</v>
      </c>
      <c r="B7" s="107" t="s">
        <v>262</v>
      </c>
    </row>
    <row r="8" spans="1:3" ht="30" customHeight="1">
      <c r="A8" s="153" t="s">
        <v>229</v>
      </c>
      <c r="B8" s="153"/>
    </row>
    <row r="9" spans="1:3">
      <c r="A9" s="81">
        <v>1</v>
      </c>
      <c r="B9" s="80" t="s">
        <v>230</v>
      </c>
    </row>
    <row r="10" spans="1:3" ht="30">
      <c r="A10" s="81">
        <v>2</v>
      </c>
      <c r="B10" s="80" t="s">
        <v>231</v>
      </c>
    </row>
    <row r="11" spans="1:3" ht="30">
      <c r="A11" s="81">
        <v>3</v>
      </c>
      <c r="B11" s="80" t="s">
        <v>234</v>
      </c>
    </row>
    <row r="12" spans="1:3" ht="45">
      <c r="A12" s="81">
        <v>4</v>
      </c>
      <c r="B12" s="80" t="s">
        <v>235</v>
      </c>
    </row>
    <row r="13" spans="1:3" ht="19.5" customHeight="1">
      <c r="A13" s="81">
        <v>5</v>
      </c>
      <c r="B13" s="80" t="s">
        <v>236</v>
      </c>
    </row>
    <row r="14" spans="1:3" ht="60">
      <c r="A14" s="81">
        <v>6</v>
      </c>
      <c r="B14" s="80" t="s">
        <v>237</v>
      </c>
    </row>
    <row r="15" spans="1:3" ht="30">
      <c r="A15" s="81">
        <v>7</v>
      </c>
      <c r="B15" s="80" t="s">
        <v>238</v>
      </c>
    </row>
    <row r="16" spans="1:3" ht="30">
      <c r="A16" s="81">
        <v>8</v>
      </c>
      <c r="B16" s="80" t="s">
        <v>239</v>
      </c>
    </row>
    <row r="17" spans="1:2" ht="45">
      <c r="A17" s="81">
        <v>9</v>
      </c>
      <c r="B17" s="80" t="s">
        <v>240</v>
      </c>
    </row>
    <row r="18" spans="1:2" ht="45">
      <c r="A18" s="81">
        <v>10</v>
      </c>
      <c r="B18" s="80" t="s">
        <v>241</v>
      </c>
    </row>
    <row r="19" spans="1:2" ht="45">
      <c r="A19" s="81">
        <v>11</v>
      </c>
      <c r="B19" s="80" t="s">
        <v>242</v>
      </c>
    </row>
    <row r="20" spans="1:2" ht="30">
      <c r="A20" s="81">
        <v>12</v>
      </c>
      <c r="B20" s="80" t="s">
        <v>243</v>
      </c>
    </row>
    <row r="21" spans="1:2" ht="30" customHeight="1">
      <c r="A21" s="153" t="s">
        <v>244</v>
      </c>
      <c r="B21" s="153"/>
    </row>
    <row r="22" spans="1:2" ht="15" customHeight="1">
      <c r="A22" s="154" t="s">
        <v>259</v>
      </c>
      <c r="B22" s="154"/>
    </row>
    <row r="23" spans="1:2" ht="30.75" customHeight="1">
      <c r="A23" s="155" t="s">
        <v>261</v>
      </c>
      <c r="B23" s="155"/>
    </row>
    <row r="24" spans="1:2">
      <c r="A24" s="151" t="s">
        <v>258</v>
      </c>
      <c r="B24" s="151"/>
    </row>
    <row r="25" spans="1:2" ht="30">
      <c r="A25" s="81">
        <v>1</v>
      </c>
      <c r="B25" s="80" t="s">
        <v>245</v>
      </c>
    </row>
    <row r="26" spans="1:2" ht="45">
      <c r="A26" s="81">
        <v>2</v>
      </c>
      <c r="B26" s="80" t="s">
        <v>246</v>
      </c>
    </row>
    <row r="27" spans="1:2">
      <c r="A27" s="81">
        <v>3</v>
      </c>
      <c r="B27" s="80" t="s">
        <v>247</v>
      </c>
    </row>
    <row r="28" spans="1:2">
      <c r="A28" s="81">
        <v>4</v>
      </c>
      <c r="B28" s="80" t="s">
        <v>248</v>
      </c>
    </row>
    <row r="29" spans="1:2">
      <c r="A29" s="81">
        <v>5</v>
      </c>
      <c r="B29" s="80" t="s">
        <v>255</v>
      </c>
    </row>
    <row r="30" spans="1:2">
      <c r="A30" s="81">
        <v>6</v>
      </c>
      <c r="B30" s="80" t="s">
        <v>256</v>
      </c>
    </row>
    <row r="31" spans="1:2">
      <c r="A31" s="81">
        <v>7</v>
      </c>
      <c r="B31" s="80" t="s">
        <v>249</v>
      </c>
    </row>
    <row r="32" spans="1:2">
      <c r="A32" s="81">
        <v>8</v>
      </c>
      <c r="B32" s="80" t="s">
        <v>250</v>
      </c>
    </row>
    <row r="33" spans="1:2">
      <c r="A33" s="81">
        <v>9</v>
      </c>
      <c r="B33" s="80" t="s">
        <v>251</v>
      </c>
    </row>
    <row r="34" spans="1:2" ht="45">
      <c r="A34" s="81">
        <v>10</v>
      </c>
      <c r="B34" s="80" t="s">
        <v>252</v>
      </c>
    </row>
    <row r="35" spans="1:2">
      <c r="A35" s="81">
        <v>11</v>
      </c>
      <c r="B35" s="80" t="s">
        <v>253</v>
      </c>
    </row>
    <row r="36" spans="1:2" ht="30">
      <c r="A36" s="81">
        <v>12</v>
      </c>
      <c r="B36" s="80" t="s">
        <v>257</v>
      </c>
    </row>
    <row r="37" spans="1:2" ht="30">
      <c r="A37" s="81">
        <v>13</v>
      </c>
      <c r="B37" s="106" t="s">
        <v>254</v>
      </c>
    </row>
    <row r="38" spans="1:2">
      <c r="A38" s="151" t="s">
        <v>263</v>
      </c>
      <c r="B38" s="151"/>
    </row>
    <row r="39" spans="1:2" ht="30">
      <c r="A39" s="81">
        <v>1</v>
      </c>
      <c r="B39" s="80" t="s">
        <v>245</v>
      </c>
    </row>
    <row r="40" spans="1:2" ht="45">
      <c r="A40" s="81">
        <v>2</v>
      </c>
      <c r="B40" s="80" t="s">
        <v>246</v>
      </c>
    </row>
    <row r="41" spans="1:2">
      <c r="A41" s="81">
        <v>3</v>
      </c>
      <c r="B41" s="80" t="s">
        <v>264</v>
      </c>
    </row>
    <row r="42" spans="1:2">
      <c r="A42" s="81">
        <v>4</v>
      </c>
      <c r="B42" s="80" t="s">
        <v>265</v>
      </c>
    </row>
    <row r="43" spans="1:2" ht="30">
      <c r="A43" s="81">
        <v>5</v>
      </c>
      <c r="B43" s="80" t="s">
        <v>266</v>
      </c>
    </row>
    <row r="44" spans="1:2" ht="45">
      <c r="A44" s="81">
        <v>6</v>
      </c>
      <c r="B44" s="80" t="s">
        <v>267</v>
      </c>
    </row>
    <row r="45" spans="1:2" ht="45">
      <c r="A45" s="81">
        <v>7</v>
      </c>
      <c r="B45" s="80" t="s">
        <v>268</v>
      </c>
    </row>
    <row r="46" spans="1:2">
      <c r="A46" s="81">
        <v>8</v>
      </c>
      <c r="B46" s="80" t="s">
        <v>269</v>
      </c>
    </row>
    <row r="47" spans="1:2" ht="30">
      <c r="A47" s="81">
        <v>9</v>
      </c>
      <c r="B47" s="80" t="s">
        <v>270</v>
      </c>
    </row>
    <row r="48" spans="1:2">
      <c r="A48" s="81">
        <v>10</v>
      </c>
      <c r="B48" s="80" t="s">
        <v>248</v>
      </c>
    </row>
    <row r="49" spans="1:2">
      <c r="A49" s="81">
        <v>11</v>
      </c>
      <c r="B49" s="80" t="s">
        <v>255</v>
      </c>
    </row>
    <row r="50" spans="1:2">
      <c r="A50" s="81">
        <v>12</v>
      </c>
      <c r="B50" s="80" t="s">
        <v>256</v>
      </c>
    </row>
    <row r="51" spans="1:2">
      <c r="A51" s="81">
        <v>13</v>
      </c>
      <c r="B51" s="80" t="s">
        <v>249</v>
      </c>
    </row>
    <row r="52" spans="1:2">
      <c r="A52" s="81">
        <v>14</v>
      </c>
      <c r="B52" s="80" t="s">
        <v>250</v>
      </c>
    </row>
    <row r="53" spans="1:2">
      <c r="A53" s="81">
        <v>15</v>
      </c>
      <c r="B53" s="80" t="s">
        <v>271</v>
      </c>
    </row>
    <row r="54" spans="1:2" ht="45">
      <c r="A54" s="81">
        <v>16</v>
      </c>
      <c r="B54" s="80" t="s">
        <v>252</v>
      </c>
    </row>
    <row r="55" spans="1:2">
      <c r="A55" s="81">
        <v>17</v>
      </c>
      <c r="B55" s="80" t="s">
        <v>253</v>
      </c>
    </row>
    <row r="56" spans="1:2" ht="30">
      <c r="A56" s="81">
        <v>18</v>
      </c>
      <c r="B56" s="80" t="s">
        <v>257</v>
      </c>
    </row>
    <row r="57" spans="1:2" ht="30">
      <c r="A57" s="81">
        <v>19</v>
      </c>
      <c r="B57" s="106" t="s">
        <v>254</v>
      </c>
    </row>
    <row r="58" spans="1:2">
      <c r="A58" s="151" t="s">
        <v>272</v>
      </c>
      <c r="B58" s="151"/>
    </row>
    <row r="59" spans="1:2">
      <c r="A59" s="81">
        <v>1</v>
      </c>
      <c r="B59" s="80" t="s">
        <v>273</v>
      </c>
    </row>
    <row r="60" spans="1:2" ht="30">
      <c r="A60" s="81">
        <v>2</v>
      </c>
      <c r="B60" s="80" t="s">
        <v>274</v>
      </c>
    </row>
    <row r="61" spans="1:2" ht="30">
      <c r="A61" s="81">
        <v>3</v>
      </c>
      <c r="B61" s="80" t="s">
        <v>275</v>
      </c>
    </row>
    <row r="62" spans="1:2">
      <c r="A62" s="81">
        <v>4</v>
      </c>
      <c r="B62" s="80" t="s">
        <v>276</v>
      </c>
    </row>
    <row r="63" spans="1:2" ht="30">
      <c r="A63" s="81">
        <v>5</v>
      </c>
      <c r="B63" s="80" t="s">
        <v>277</v>
      </c>
    </row>
    <row r="64" spans="1:2">
      <c r="A64" s="81">
        <v>6</v>
      </c>
      <c r="B64" s="80" t="s">
        <v>278</v>
      </c>
    </row>
    <row r="65" spans="1:2" ht="30">
      <c r="A65" s="81">
        <v>7</v>
      </c>
      <c r="B65" s="80" t="s">
        <v>279</v>
      </c>
    </row>
    <row r="66" spans="1:2">
      <c r="A66" s="81">
        <v>8</v>
      </c>
      <c r="B66" s="80" t="s">
        <v>280</v>
      </c>
    </row>
    <row r="67" spans="1:2">
      <c r="B67" s="80"/>
    </row>
    <row r="68" spans="1:2">
      <c r="B68" s="80"/>
    </row>
    <row r="69" spans="1:2">
      <c r="B69" s="80"/>
    </row>
    <row r="70" spans="1:2">
      <c r="B70" s="80"/>
    </row>
    <row r="71" spans="1:2">
      <c r="B71" s="80"/>
    </row>
    <row r="72" spans="1:2">
      <c r="B72" s="80"/>
    </row>
    <row r="73" spans="1:2">
      <c r="B73" s="80"/>
    </row>
    <row r="74" spans="1:2">
      <c r="B74" s="80"/>
    </row>
    <row r="75" spans="1:2">
      <c r="B75" s="80"/>
    </row>
    <row r="76" spans="1:2">
      <c r="B76" s="80"/>
    </row>
    <row r="77" spans="1:2">
      <c r="B77" s="80"/>
    </row>
    <row r="78" spans="1:2">
      <c r="B78" s="80"/>
    </row>
    <row r="79" spans="1:2">
      <c r="B79" s="80"/>
    </row>
    <row r="80" spans="1:2">
      <c r="B80" s="80"/>
    </row>
    <row r="81" spans="2:2">
      <c r="B81" s="80"/>
    </row>
    <row r="82" spans="2:2">
      <c r="B82" s="80"/>
    </row>
    <row r="83" spans="2:2">
      <c r="B83" s="80"/>
    </row>
    <row r="84" spans="2:2">
      <c r="B84" s="80"/>
    </row>
    <row r="85" spans="2:2">
      <c r="B85" s="80"/>
    </row>
    <row r="86" spans="2:2">
      <c r="B86" s="80"/>
    </row>
    <row r="87" spans="2:2">
      <c r="B87" s="80"/>
    </row>
    <row r="88" spans="2:2">
      <c r="B88" s="80"/>
    </row>
    <row r="89" spans="2:2">
      <c r="B89" s="80"/>
    </row>
    <row r="90" spans="2:2">
      <c r="B90" s="80"/>
    </row>
    <row r="91" spans="2:2">
      <c r="B91" s="80"/>
    </row>
    <row r="92" spans="2:2">
      <c r="B92" s="80"/>
    </row>
    <row r="93" spans="2:2">
      <c r="B93" s="80"/>
    </row>
    <row r="94" spans="2:2">
      <c r="B94" s="80"/>
    </row>
    <row r="95" spans="2:2">
      <c r="B95" s="80"/>
    </row>
    <row r="96" spans="2:2">
      <c r="B96" s="80"/>
    </row>
    <row r="97" spans="2:2">
      <c r="B97" s="80"/>
    </row>
    <row r="98" spans="2:2">
      <c r="B98" s="80"/>
    </row>
    <row r="99" spans="2:2">
      <c r="B99" s="80"/>
    </row>
    <row r="100" spans="2:2">
      <c r="B100" s="80"/>
    </row>
    <row r="101" spans="2:2">
      <c r="B101" s="80"/>
    </row>
    <row r="102" spans="2:2">
      <c r="B102" s="80"/>
    </row>
    <row r="103" spans="2:2">
      <c r="B103" s="80"/>
    </row>
    <row r="104" spans="2:2">
      <c r="B104" s="80"/>
    </row>
    <row r="105" spans="2:2">
      <c r="B105" s="80"/>
    </row>
    <row r="106" spans="2:2">
      <c r="B106" s="80"/>
    </row>
    <row r="107" spans="2:2">
      <c r="B107" s="80"/>
    </row>
    <row r="108" spans="2:2">
      <c r="B108" s="80"/>
    </row>
    <row r="109" spans="2:2">
      <c r="B109" s="80"/>
    </row>
    <row r="110" spans="2:2">
      <c r="B110" s="80"/>
    </row>
    <row r="111" spans="2:2">
      <c r="B111" s="80"/>
    </row>
    <row r="112" spans="2:2">
      <c r="B112" s="80"/>
    </row>
    <row r="113" spans="2:2">
      <c r="B113" s="80"/>
    </row>
    <row r="114" spans="2:2">
      <c r="B114" s="80"/>
    </row>
    <row r="115" spans="2:2">
      <c r="B115" s="80"/>
    </row>
    <row r="116" spans="2:2">
      <c r="B116" s="80"/>
    </row>
    <row r="117" spans="2:2">
      <c r="B117" s="80"/>
    </row>
    <row r="118" spans="2:2">
      <c r="B118" s="80"/>
    </row>
    <row r="119" spans="2:2">
      <c r="B119" s="80"/>
    </row>
    <row r="120" spans="2:2">
      <c r="B120" s="80"/>
    </row>
    <row r="121" spans="2:2">
      <c r="B121" s="80"/>
    </row>
    <row r="122" spans="2:2">
      <c r="B122" s="80"/>
    </row>
    <row r="123" spans="2:2">
      <c r="B123" s="80"/>
    </row>
    <row r="124" spans="2:2">
      <c r="B124" s="80"/>
    </row>
    <row r="125" spans="2:2">
      <c r="B125" s="80"/>
    </row>
    <row r="126" spans="2:2">
      <c r="B126" s="80"/>
    </row>
    <row r="127" spans="2:2">
      <c r="B127" s="80"/>
    </row>
    <row r="128" spans="2:2">
      <c r="B128" s="80"/>
    </row>
    <row r="129" spans="2:2">
      <c r="B129" s="80"/>
    </row>
    <row r="130" spans="2:2">
      <c r="B130" s="80"/>
    </row>
    <row r="131" spans="2:2">
      <c r="B131" s="80"/>
    </row>
    <row r="132" spans="2:2">
      <c r="B132" s="80"/>
    </row>
    <row r="133" spans="2:2">
      <c r="B133" s="80"/>
    </row>
    <row r="134" spans="2:2">
      <c r="B134" s="80"/>
    </row>
    <row r="135" spans="2:2">
      <c r="B135" s="80"/>
    </row>
    <row r="136" spans="2:2">
      <c r="B136" s="80"/>
    </row>
    <row r="137" spans="2:2">
      <c r="B137" s="80"/>
    </row>
    <row r="138" spans="2:2">
      <c r="B138" s="80"/>
    </row>
    <row r="139" spans="2:2">
      <c r="B139" s="80"/>
    </row>
    <row r="140" spans="2:2">
      <c r="B140" s="80"/>
    </row>
    <row r="141" spans="2:2">
      <c r="B141" s="80"/>
    </row>
    <row r="142" spans="2:2">
      <c r="B142" s="80"/>
    </row>
    <row r="143" spans="2:2">
      <c r="B143" s="80"/>
    </row>
    <row r="144" spans="2:2">
      <c r="B144" s="80"/>
    </row>
    <row r="145" spans="2:2">
      <c r="B145" s="80"/>
    </row>
    <row r="146" spans="2:2">
      <c r="B146" s="80"/>
    </row>
    <row r="147" spans="2:2">
      <c r="B147" s="80"/>
    </row>
    <row r="148" spans="2:2">
      <c r="B148" s="80"/>
    </row>
    <row r="149" spans="2:2">
      <c r="B149" s="80"/>
    </row>
    <row r="150" spans="2:2">
      <c r="B150" s="80"/>
    </row>
    <row r="151" spans="2:2">
      <c r="B151" s="80"/>
    </row>
    <row r="152" spans="2:2">
      <c r="B152" s="80"/>
    </row>
    <row r="153" spans="2:2">
      <c r="B153" s="80"/>
    </row>
    <row r="154" spans="2:2">
      <c r="B154" s="80"/>
    </row>
    <row r="155" spans="2:2">
      <c r="B155" s="80"/>
    </row>
    <row r="156" spans="2:2">
      <c r="B156" s="80"/>
    </row>
    <row r="157" spans="2:2">
      <c r="B157" s="80"/>
    </row>
    <row r="158" spans="2:2">
      <c r="B158" s="80"/>
    </row>
    <row r="159" spans="2:2">
      <c r="B159" s="80"/>
    </row>
    <row r="160" spans="2:2">
      <c r="B160" s="80"/>
    </row>
    <row r="161" spans="2:2">
      <c r="B161" s="80"/>
    </row>
    <row r="162" spans="2:2">
      <c r="B162" s="80"/>
    </row>
    <row r="163" spans="2:2">
      <c r="B163" s="80"/>
    </row>
    <row r="164" spans="2:2">
      <c r="B164" s="80"/>
    </row>
    <row r="165" spans="2:2">
      <c r="B165" s="80"/>
    </row>
    <row r="166" spans="2:2">
      <c r="B166" s="80"/>
    </row>
    <row r="167" spans="2:2">
      <c r="B167" s="80"/>
    </row>
    <row r="168" spans="2:2">
      <c r="B168" s="80"/>
    </row>
    <row r="169" spans="2:2">
      <c r="B169" s="80"/>
    </row>
    <row r="170" spans="2:2">
      <c r="B170" s="80"/>
    </row>
    <row r="171" spans="2:2">
      <c r="B171" s="80"/>
    </row>
    <row r="172" spans="2:2">
      <c r="B172" s="80"/>
    </row>
    <row r="173" spans="2:2">
      <c r="B173" s="80"/>
    </row>
    <row r="174" spans="2:2">
      <c r="B174" s="80"/>
    </row>
    <row r="175" spans="2:2">
      <c r="B175" s="80"/>
    </row>
    <row r="176" spans="2:2">
      <c r="B176" s="80"/>
    </row>
    <row r="177" spans="2:2">
      <c r="B177" s="80"/>
    </row>
    <row r="178" spans="2:2">
      <c r="B178" s="80"/>
    </row>
    <row r="179" spans="2:2">
      <c r="B179" s="80"/>
    </row>
    <row r="180" spans="2:2">
      <c r="B180" s="80"/>
    </row>
    <row r="181" spans="2:2">
      <c r="B181" s="80"/>
    </row>
    <row r="182" spans="2:2">
      <c r="B182" s="80"/>
    </row>
    <row r="183" spans="2:2">
      <c r="B183" s="80"/>
    </row>
    <row r="184" spans="2:2">
      <c r="B184" s="80"/>
    </row>
    <row r="185" spans="2:2">
      <c r="B185" s="80"/>
    </row>
    <row r="186" spans="2:2">
      <c r="B186" s="80"/>
    </row>
    <row r="187" spans="2:2">
      <c r="B187" s="80"/>
    </row>
    <row r="188" spans="2:2">
      <c r="B188" s="80"/>
    </row>
    <row r="189" spans="2:2">
      <c r="B189" s="80"/>
    </row>
    <row r="190" spans="2:2">
      <c r="B190" s="80"/>
    </row>
    <row r="191" spans="2:2">
      <c r="B191" s="80"/>
    </row>
    <row r="192" spans="2:2">
      <c r="B192" s="80"/>
    </row>
    <row r="193" spans="2:2">
      <c r="B193" s="80"/>
    </row>
    <row r="194" spans="2:2">
      <c r="B194" s="80"/>
    </row>
    <row r="195" spans="2:2">
      <c r="B195" s="80"/>
    </row>
    <row r="196" spans="2:2">
      <c r="B196" s="80"/>
    </row>
    <row r="197" spans="2:2">
      <c r="B197" s="80"/>
    </row>
    <row r="198" spans="2:2">
      <c r="B198" s="80"/>
    </row>
    <row r="199" spans="2:2">
      <c r="B199" s="80"/>
    </row>
    <row r="200" spans="2:2">
      <c r="B200" s="80"/>
    </row>
    <row r="201" spans="2:2">
      <c r="B201" s="80"/>
    </row>
    <row r="202" spans="2:2">
      <c r="B202" s="80"/>
    </row>
    <row r="203" spans="2:2">
      <c r="B203" s="80"/>
    </row>
    <row r="204" spans="2:2">
      <c r="B204" s="80"/>
    </row>
    <row r="205" spans="2:2">
      <c r="B205" s="80"/>
    </row>
    <row r="206" spans="2:2">
      <c r="B206" s="80"/>
    </row>
    <row r="207" spans="2:2">
      <c r="B207" s="80"/>
    </row>
    <row r="208" spans="2:2">
      <c r="B208" s="80"/>
    </row>
    <row r="209" spans="2:2">
      <c r="B209" s="80"/>
    </row>
    <row r="210" spans="2:2">
      <c r="B210" s="80"/>
    </row>
    <row r="211" spans="2:2">
      <c r="B211" s="80"/>
    </row>
    <row r="212" spans="2:2">
      <c r="B212" s="80"/>
    </row>
    <row r="213" spans="2:2">
      <c r="B213" s="80"/>
    </row>
    <row r="214" spans="2:2">
      <c r="B214" s="80"/>
    </row>
    <row r="215" spans="2:2">
      <c r="B215" s="80"/>
    </row>
    <row r="216" spans="2:2">
      <c r="B216" s="80"/>
    </row>
    <row r="217" spans="2:2">
      <c r="B217" s="80"/>
    </row>
    <row r="218" spans="2:2">
      <c r="B218" s="80"/>
    </row>
    <row r="219" spans="2:2">
      <c r="B219" s="80"/>
    </row>
    <row r="220" spans="2:2">
      <c r="B220" s="80"/>
    </row>
    <row r="221" spans="2:2">
      <c r="B221" s="80"/>
    </row>
    <row r="222" spans="2:2">
      <c r="B222" s="80"/>
    </row>
    <row r="223" spans="2:2">
      <c r="B223" s="80"/>
    </row>
    <row r="224" spans="2:2">
      <c r="B224" s="80"/>
    </row>
    <row r="225" spans="2:2">
      <c r="B225" s="80"/>
    </row>
    <row r="226" spans="2:2">
      <c r="B226" s="80"/>
    </row>
    <row r="227" spans="2:2">
      <c r="B227" s="80"/>
    </row>
    <row r="228" spans="2:2">
      <c r="B228" s="80"/>
    </row>
    <row r="229" spans="2:2">
      <c r="B229" s="80"/>
    </row>
    <row r="230" spans="2:2">
      <c r="B230" s="80"/>
    </row>
    <row r="231" spans="2:2">
      <c r="B231" s="80"/>
    </row>
    <row r="232" spans="2:2">
      <c r="B232" s="80"/>
    </row>
    <row r="233" spans="2:2">
      <c r="B233" s="80"/>
    </row>
    <row r="234" spans="2:2">
      <c r="B234" s="80"/>
    </row>
    <row r="235" spans="2:2">
      <c r="B235" s="80"/>
    </row>
    <row r="236" spans="2:2">
      <c r="B236" s="80"/>
    </row>
    <row r="237" spans="2:2">
      <c r="B237" s="80"/>
    </row>
    <row r="238" spans="2:2">
      <c r="B238" s="80"/>
    </row>
    <row r="239" spans="2:2">
      <c r="B239" s="80"/>
    </row>
    <row r="240" spans="2:2">
      <c r="B240" s="80"/>
    </row>
    <row r="241" spans="2:2">
      <c r="B241" s="80"/>
    </row>
    <row r="242" spans="2:2">
      <c r="B242" s="80"/>
    </row>
    <row r="243" spans="2:2">
      <c r="B243" s="80"/>
    </row>
    <row r="244" spans="2:2">
      <c r="B244" s="80"/>
    </row>
    <row r="245" spans="2:2">
      <c r="B245" s="80"/>
    </row>
    <row r="246" spans="2:2">
      <c r="B246" s="80"/>
    </row>
    <row r="247" spans="2:2">
      <c r="B247" s="80"/>
    </row>
    <row r="248" spans="2:2">
      <c r="B248" s="80"/>
    </row>
    <row r="249" spans="2:2">
      <c r="B249" s="80"/>
    </row>
    <row r="250" spans="2:2">
      <c r="B250" s="80"/>
    </row>
    <row r="251" spans="2:2">
      <c r="B251" s="80"/>
    </row>
    <row r="252" spans="2:2">
      <c r="B252" s="80"/>
    </row>
    <row r="253" spans="2:2">
      <c r="B253" s="80"/>
    </row>
    <row r="254" spans="2:2">
      <c r="B254" s="80"/>
    </row>
    <row r="255" spans="2:2">
      <c r="B255" s="80"/>
    </row>
    <row r="256" spans="2:2">
      <c r="B256" s="80"/>
    </row>
    <row r="257" spans="2:2">
      <c r="B257" s="80"/>
    </row>
    <row r="258" spans="2:2">
      <c r="B258" s="80"/>
    </row>
    <row r="259" spans="2:2">
      <c r="B259" s="80"/>
    </row>
    <row r="260" spans="2:2">
      <c r="B260" s="80"/>
    </row>
    <row r="261" spans="2:2">
      <c r="B261" s="80"/>
    </row>
    <row r="262" spans="2:2">
      <c r="B262" s="80"/>
    </row>
    <row r="263" spans="2:2">
      <c r="B263" s="80"/>
    </row>
    <row r="264" spans="2:2">
      <c r="B264" s="80"/>
    </row>
    <row r="265" spans="2:2">
      <c r="B265" s="80"/>
    </row>
    <row r="266" spans="2:2">
      <c r="B266" s="80"/>
    </row>
    <row r="267" spans="2:2">
      <c r="B267" s="80"/>
    </row>
    <row r="268" spans="2:2">
      <c r="B268" s="80"/>
    </row>
    <row r="269" spans="2:2">
      <c r="B269" s="80"/>
    </row>
    <row r="270" spans="2:2">
      <c r="B270" s="80"/>
    </row>
    <row r="271" spans="2:2">
      <c r="B271" s="80"/>
    </row>
    <row r="272" spans="2:2">
      <c r="B272" s="80"/>
    </row>
    <row r="273" spans="2:2">
      <c r="B273" s="80"/>
    </row>
    <row r="274" spans="2:2">
      <c r="B274" s="80"/>
    </row>
    <row r="275" spans="2:2">
      <c r="B275" s="80"/>
    </row>
    <row r="276" spans="2:2">
      <c r="B276" s="80"/>
    </row>
    <row r="277" spans="2:2">
      <c r="B277" s="80"/>
    </row>
    <row r="278" spans="2:2">
      <c r="B278" s="80"/>
    </row>
    <row r="279" spans="2:2">
      <c r="B279" s="80"/>
    </row>
    <row r="280" spans="2:2">
      <c r="B280" s="80"/>
    </row>
    <row r="281" spans="2:2">
      <c r="B281" s="80"/>
    </row>
    <row r="282" spans="2:2">
      <c r="B282" s="80"/>
    </row>
    <row r="283" spans="2:2">
      <c r="B283" s="80"/>
    </row>
    <row r="284" spans="2:2">
      <c r="B284" s="80"/>
    </row>
    <row r="285" spans="2:2">
      <c r="B285" s="80"/>
    </row>
    <row r="286" spans="2:2">
      <c r="B286" s="80"/>
    </row>
    <row r="287" spans="2:2">
      <c r="B287" s="80"/>
    </row>
    <row r="288" spans="2:2">
      <c r="B288" s="80"/>
    </row>
    <row r="289" spans="2:2">
      <c r="B289" s="80"/>
    </row>
    <row r="290" spans="2:2">
      <c r="B290" s="80"/>
    </row>
    <row r="291" spans="2:2">
      <c r="B291" s="80"/>
    </row>
    <row r="292" spans="2:2">
      <c r="B292" s="80"/>
    </row>
    <row r="293" spans="2:2">
      <c r="B293" s="80"/>
    </row>
    <row r="294" spans="2:2">
      <c r="B294" s="80"/>
    </row>
    <row r="295" spans="2:2">
      <c r="B295" s="80"/>
    </row>
    <row r="296" spans="2:2">
      <c r="B296" s="80"/>
    </row>
    <row r="297" spans="2:2">
      <c r="B297" s="80"/>
    </row>
    <row r="298" spans="2:2">
      <c r="B298" s="80"/>
    </row>
    <row r="299" spans="2:2">
      <c r="B299" s="80"/>
    </row>
    <row r="300" spans="2:2">
      <c r="B300" s="80"/>
    </row>
    <row r="301" spans="2:2">
      <c r="B301" s="80"/>
    </row>
    <row r="302" spans="2:2">
      <c r="B302" s="80"/>
    </row>
    <row r="303" spans="2:2">
      <c r="B303" s="80"/>
    </row>
    <row r="304" spans="2:2">
      <c r="B304" s="80"/>
    </row>
    <row r="305" spans="2:2">
      <c r="B305" s="80"/>
    </row>
    <row r="306" spans="2:2">
      <c r="B306" s="80"/>
    </row>
    <row r="307" spans="2:2">
      <c r="B307" s="80"/>
    </row>
    <row r="308" spans="2:2">
      <c r="B308" s="80"/>
    </row>
    <row r="309" spans="2:2">
      <c r="B309" s="80"/>
    </row>
    <row r="310" spans="2:2">
      <c r="B310" s="80"/>
    </row>
    <row r="311" spans="2:2">
      <c r="B311" s="80"/>
    </row>
    <row r="312" spans="2:2">
      <c r="B312" s="80"/>
    </row>
    <row r="313" spans="2:2">
      <c r="B313" s="80"/>
    </row>
    <row r="314" spans="2:2">
      <c r="B314" s="80"/>
    </row>
    <row r="315" spans="2:2">
      <c r="B315" s="80"/>
    </row>
    <row r="316" spans="2:2">
      <c r="B316" s="80"/>
    </row>
    <row r="317" spans="2:2">
      <c r="B317" s="80"/>
    </row>
    <row r="318" spans="2:2">
      <c r="B318" s="80"/>
    </row>
    <row r="319" spans="2:2">
      <c r="B319" s="80"/>
    </row>
    <row r="320" spans="2:2">
      <c r="B320" s="80"/>
    </row>
    <row r="321" spans="2:2">
      <c r="B321" s="80"/>
    </row>
    <row r="322" spans="2:2">
      <c r="B322" s="80"/>
    </row>
    <row r="323" spans="2:2">
      <c r="B323" s="80"/>
    </row>
    <row r="324" spans="2:2">
      <c r="B324" s="80"/>
    </row>
    <row r="325" spans="2:2">
      <c r="B325" s="80"/>
    </row>
    <row r="326" spans="2:2">
      <c r="B326" s="80"/>
    </row>
    <row r="327" spans="2:2">
      <c r="B327" s="80"/>
    </row>
    <row r="328" spans="2:2">
      <c r="B328" s="80"/>
    </row>
    <row r="329" spans="2:2">
      <c r="B329" s="80"/>
    </row>
    <row r="330" spans="2:2">
      <c r="B330" s="80"/>
    </row>
    <row r="331" spans="2:2">
      <c r="B331" s="80"/>
    </row>
    <row r="332" spans="2:2">
      <c r="B332" s="80"/>
    </row>
    <row r="333" spans="2:2">
      <c r="B333" s="80"/>
    </row>
    <row r="334" spans="2:2">
      <c r="B334" s="80"/>
    </row>
    <row r="335" spans="2:2">
      <c r="B335" s="80"/>
    </row>
    <row r="336" spans="2:2">
      <c r="B336" s="80"/>
    </row>
    <row r="337" spans="2:2">
      <c r="B337" s="80"/>
    </row>
    <row r="338" spans="2:2">
      <c r="B338" s="80"/>
    </row>
    <row r="339" spans="2:2">
      <c r="B339" s="80"/>
    </row>
    <row r="340" spans="2:2">
      <c r="B340" s="80"/>
    </row>
    <row r="341" spans="2:2">
      <c r="B341" s="80"/>
    </row>
    <row r="342" spans="2:2">
      <c r="B342" s="80"/>
    </row>
    <row r="343" spans="2:2">
      <c r="B343" s="80"/>
    </row>
    <row r="344" spans="2:2">
      <c r="B344" s="80"/>
    </row>
    <row r="345" spans="2:2">
      <c r="B345" s="80"/>
    </row>
    <row r="346" spans="2:2">
      <c r="B346" s="80"/>
    </row>
    <row r="347" spans="2:2">
      <c r="B347" s="80"/>
    </row>
    <row r="348" spans="2:2">
      <c r="B348" s="80"/>
    </row>
    <row r="349" spans="2:2">
      <c r="B349" s="80"/>
    </row>
    <row r="350" spans="2:2">
      <c r="B350" s="80"/>
    </row>
    <row r="351" spans="2:2">
      <c r="B351" s="80"/>
    </row>
    <row r="352" spans="2:2">
      <c r="B352" s="80"/>
    </row>
    <row r="353" spans="2:2">
      <c r="B353" s="80"/>
    </row>
    <row r="354" spans="2:2">
      <c r="B354" s="80"/>
    </row>
    <row r="355" spans="2:2">
      <c r="B355" s="80"/>
    </row>
    <row r="356" spans="2:2">
      <c r="B356" s="80"/>
    </row>
    <row r="357" spans="2:2">
      <c r="B357" s="80"/>
    </row>
    <row r="358" spans="2:2">
      <c r="B358" s="80"/>
    </row>
    <row r="359" spans="2:2">
      <c r="B359" s="80"/>
    </row>
    <row r="360" spans="2:2">
      <c r="B360" s="80"/>
    </row>
    <row r="361" spans="2:2">
      <c r="B361" s="80"/>
    </row>
    <row r="362" spans="2:2">
      <c r="B362" s="80"/>
    </row>
    <row r="363" spans="2:2">
      <c r="B363" s="80"/>
    </row>
    <row r="364" spans="2:2">
      <c r="B364" s="80"/>
    </row>
    <row r="365" spans="2:2">
      <c r="B365" s="80"/>
    </row>
    <row r="366" spans="2:2">
      <c r="B366" s="80"/>
    </row>
    <row r="367" spans="2:2">
      <c r="B367" s="80"/>
    </row>
    <row r="368" spans="2:2">
      <c r="B368" s="80"/>
    </row>
    <row r="369" spans="2:2">
      <c r="B369" s="80"/>
    </row>
    <row r="370" spans="2:2">
      <c r="B370" s="80"/>
    </row>
    <row r="371" spans="2:2">
      <c r="B371" s="80"/>
    </row>
    <row r="372" spans="2:2">
      <c r="B372" s="80"/>
    </row>
    <row r="373" spans="2:2">
      <c r="B373" s="80"/>
    </row>
    <row r="374" spans="2:2">
      <c r="B374" s="80"/>
    </row>
    <row r="375" spans="2:2">
      <c r="B375" s="80"/>
    </row>
    <row r="376" spans="2:2">
      <c r="B376" s="80"/>
    </row>
    <row r="377" spans="2:2">
      <c r="B377" s="80"/>
    </row>
    <row r="378" spans="2:2">
      <c r="B378" s="80"/>
    </row>
    <row r="379" spans="2:2">
      <c r="B379" s="80"/>
    </row>
    <row r="380" spans="2:2">
      <c r="B380" s="80"/>
    </row>
    <row r="381" spans="2:2">
      <c r="B381" s="80"/>
    </row>
    <row r="382" spans="2:2">
      <c r="B382" s="80"/>
    </row>
    <row r="383" spans="2:2">
      <c r="B383" s="80"/>
    </row>
    <row r="384" spans="2:2">
      <c r="B384" s="80"/>
    </row>
    <row r="385" spans="2:2">
      <c r="B385" s="80"/>
    </row>
    <row r="386" spans="2:2">
      <c r="B386" s="80"/>
    </row>
    <row r="387" spans="2:2">
      <c r="B387" s="80"/>
    </row>
    <row r="388" spans="2:2">
      <c r="B388" s="80"/>
    </row>
    <row r="389" spans="2:2">
      <c r="B389" s="80"/>
    </row>
    <row r="390" spans="2:2">
      <c r="B390" s="80"/>
    </row>
    <row r="391" spans="2:2">
      <c r="B391" s="80"/>
    </row>
    <row r="392" spans="2:2">
      <c r="B392" s="80"/>
    </row>
    <row r="393" spans="2:2">
      <c r="B393" s="80"/>
    </row>
    <row r="394" spans="2:2">
      <c r="B394" s="80"/>
    </row>
    <row r="395" spans="2:2">
      <c r="B395" s="80"/>
    </row>
    <row r="396" spans="2:2">
      <c r="B396" s="80"/>
    </row>
    <row r="397" spans="2:2">
      <c r="B397" s="80"/>
    </row>
    <row r="398" spans="2:2">
      <c r="B398" s="80"/>
    </row>
    <row r="399" spans="2:2">
      <c r="B399" s="80"/>
    </row>
    <row r="400" spans="2:2">
      <c r="B400" s="80"/>
    </row>
    <row r="401" spans="2:2">
      <c r="B401" s="80"/>
    </row>
    <row r="402" spans="2:2">
      <c r="B402" s="80"/>
    </row>
    <row r="403" spans="2:2">
      <c r="B403" s="80"/>
    </row>
    <row r="404" spans="2:2">
      <c r="B404" s="80"/>
    </row>
    <row r="405" spans="2:2">
      <c r="B405" s="80"/>
    </row>
    <row r="406" spans="2:2">
      <c r="B406" s="80"/>
    </row>
    <row r="407" spans="2:2">
      <c r="B407" s="80"/>
    </row>
    <row r="408" spans="2:2">
      <c r="B408" s="80"/>
    </row>
    <row r="409" spans="2:2">
      <c r="B409" s="80"/>
    </row>
    <row r="410" spans="2:2">
      <c r="B410" s="80"/>
    </row>
    <row r="411" spans="2:2">
      <c r="B411" s="80"/>
    </row>
    <row r="412" spans="2:2">
      <c r="B412" s="80"/>
    </row>
    <row r="413" spans="2:2">
      <c r="B413" s="80"/>
    </row>
    <row r="414" spans="2:2">
      <c r="B414" s="80"/>
    </row>
    <row r="415" spans="2:2">
      <c r="B415" s="80"/>
    </row>
    <row r="416" spans="2:2">
      <c r="B416" s="80"/>
    </row>
    <row r="417" spans="2:2">
      <c r="B417" s="80"/>
    </row>
    <row r="418" spans="2:2">
      <c r="B418" s="80"/>
    </row>
    <row r="419" spans="2:2">
      <c r="B419" s="80"/>
    </row>
    <row r="420" spans="2:2">
      <c r="B420" s="80"/>
    </row>
    <row r="421" spans="2:2">
      <c r="B421" s="80"/>
    </row>
    <row r="422" spans="2:2">
      <c r="B422" s="80"/>
    </row>
    <row r="423" spans="2:2">
      <c r="B423" s="80"/>
    </row>
    <row r="424" spans="2:2">
      <c r="B424" s="80"/>
    </row>
    <row r="425" spans="2:2">
      <c r="B425" s="80"/>
    </row>
    <row r="426" spans="2:2">
      <c r="B426" s="80"/>
    </row>
    <row r="427" spans="2:2">
      <c r="B427" s="80"/>
    </row>
    <row r="428" spans="2:2">
      <c r="B428" s="80"/>
    </row>
    <row r="429" spans="2:2">
      <c r="B429" s="80"/>
    </row>
    <row r="430" spans="2:2">
      <c r="B430" s="80"/>
    </row>
    <row r="431" spans="2:2">
      <c r="B431" s="80"/>
    </row>
    <row r="432" spans="2:2">
      <c r="B432" s="80"/>
    </row>
    <row r="433" spans="2:2">
      <c r="B433" s="80"/>
    </row>
    <row r="434" spans="2:2">
      <c r="B434" s="80"/>
    </row>
    <row r="435" spans="2:2">
      <c r="B435" s="80"/>
    </row>
    <row r="436" spans="2:2">
      <c r="B436" s="80"/>
    </row>
    <row r="437" spans="2:2">
      <c r="B437" s="80"/>
    </row>
    <row r="438" spans="2:2">
      <c r="B438" s="80"/>
    </row>
    <row r="439" spans="2:2">
      <c r="B439" s="80"/>
    </row>
    <row r="440" spans="2:2">
      <c r="B440" s="80"/>
    </row>
    <row r="441" spans="2:2">
      <c r="B441" s="80"/>
    </row>
    <row r="442" spans="2:2">
      <c r="B442" s="80"/>
    </row>
    <row r="443" spans="2:2">
      <c r="B443" s="80"/>
    </row>
    <row r="444" spans="2:2">
      <c r="B444" s="80"/>
    </row>
    <row r="445" spans="2:2">
      <c r="B445" s="80"/>
    </row>
    <row r="446" spans="2:2">
      <c r="B446" s="80"/>
    </row>
    <row r="447" spans="2:2">
      <c r="B447" s="80"/>
    </row>
    <row r="448" spans="2:2">
      <c r="B448" s="80"/>
    </row>
    <row r="449" spans="2:2">
      <c r="B449" s="80"/>
    </row>
    <row r="450" spans="2:2">
      <c r="B450" s="80"/>
    </row>
    <row r="451" spans="2:2">
      <c r="B451" s="80"/>
    </row>
    <row r="452" spans="2:2">
      <c r="B452" s="80"/>
    </row>
    <row r="453" spans="2:2">
      <c r="B453" s="80"/>
    </row>
    <row r="454" spans="2:2">
      <c r="B454" s="80"/>
    </row>
    <row r="455" spans="2:2">
      <c r="B455" s="80"/>
    </row>
    <row r="456" spans="2:2">
      <c r="B456" s="80"/>
    </row>
    <row r="457" spans="2:2">
      <c r="B457" s="80"/>
    </row>
    <row r="458" spans="2:2">
      <c r="B458" s="80"/>
    </row>
    <row r="459" spans="2:2">
      <c r="B459" s="80"/>
    </row>
    <row r="460" spans="2:2">
      <c r="B460" s="80"/>
    </row>
    <row r="461" spans="2:2">
      <c r="B461" s="80"/>
    </row>
    <row r="462" spans="2:2">
      <c r="B462" s="80"/>
    </row>
    <row r="463" spans="2:2">
      <c r="B463" s="80"/>
    </row>
    <row r="464" spans="2:2">
      <c r="B464" s="80"/>
    </row>
    <row r="465" spans="2:2">
      <c r="B465" s="80"/>
    </row>
    <row r="466" spans="2:2">
      <c r="B466" s="80"/>
    </row>
    <row r="467" spans="2:2">
      <c r="B467" s="80"/>
    </row>
    <row r="468" spans="2:2">
      <c r="B468" s="80"/>
    </row>
    <row r="469" spans="2:2">
      <c r="B469" s="80"/>
    </row>
    <row r="470" spans="2:2">
      <c r="B470" s="80"/>
    </row>
    <row r="471" spans="2:2">
      <c r="B471" s="80"/>
    </row>
    <row r="472" spans="2:2">
      <c r="B472" s="80"/>
    </row>
    <row r="473" spans="2:2">
      <c r="B473" s="80"/>
    </row>
    <row r="474" spans="2:2">
      <c r="B474" s="80"/>
    </row>
  </sheetData>
  <mergeCells count="8">
    <mergeCell ref="A38:B38"/>
    <mergeCell ref="A58:B58"/>
    <mergeCell ref="A1:B1"/>
    <mergeCell ref="A8:B8"/>
    <mergeCell ref="A21:B21"/>
    <mergeCell ref="A24:B24"/>
    <mergeCell ref="A22:B22"/>
    <mergeCell ref="A23:B23"/>
  </mergeCells>
  <hyperlinks>
    <hyperlink ref="C4"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theme="6" tint="-0.249977111117893"/>
  </sheetPr>
  <dimension ref="A1:Q45"/>
  <sheetViews>
    <sheetView zoomScaleNormal="100" zoomScaleSheetLayoutView="100" workbookViewId="0">
      <pane xSplit="1" ySplit="3" topLeftCell="B4" activePane="bottomRight" state="frozen"/>
      <selection pane="topRight" activeCell="B1" sqref="B1"/>
      <selection pane="bottomLeft" activeCell="A4" sqref="A4"/>
      <selection pane="bottomRight" activeCell="C2" sqref="C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5</v>
      </c>
      <c r="D1" s="21"/>
      <c r="E1" s="205" t="s">
        <v>25</v>
      </c>
      <c r="F1" s="205"/>
      <c r="G1" s="205"/>
      <c r="H1" s="205"/>
      <c r="I1" s="205"/>
      <c r="J1" s="21"/>
      <c r="K1" s="21"/>
      <c r="L1" s="21"/>
      <c r="M1" s="21"/>
      <c r="N1" s="21"/>
      <c r="O1" s="21"/>
      <c r="P1" s="21"/>
      <c r="Q1" s="22"/>
    </row>
    <row r="2" spans="1:17" ht="15.75" thickBot="1">
      <c r="A2" s="23"/>
      <c r="B2" s="24" t="s">
        <v>49</v>
      </c>
      <c r="C2" s="4">
        <v>5</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345</v>
      </c>
      <c r="C6" s="130">
        <v>50</v>
      </c>
      <c r="D6" s="131" t="s">
        <v>41</v>
      </c>
      <c r="E6" s="132" t="s">
        <v>12</v>
      </c>
      <c r="F6" s="37">
        <f ca="1">SUMIF(type1,E6,bulbwatts)</f>
        <v>0.25</v>
      </c>
      <c r="G6" s="11">
        <f ca="1">IF(H6&gt;0,J6*F6,"")</f>
        <v>82.5</v>
      </c>
      <c r="H6" s="132">
        <v>3</v>
      </c>
      <c r="I6" s="132">
        <v>110</v>
      </c>
      <c r="J6" s="11">
        <f>H6*I6</f>
        <v>330</v>
      </c>
      <c r="K6" s="9">
        <v>1</v>
      </c>
      <c r="L6" s="38">
        <f ca="1">IF(H6&gt;0,((J6*F6)/120)*K6,0)</f>
        <v>0.6875</v>
      </c>
      <c r="M6" s="203" t="s">
        <v>50</v>
      </c>
      <c r="N6" s="204"/>
      <c r="O6" s="39"/>
      <c r="P6" s="40" t="s">
        <v>53</v>
      </c>
      <c r="Q6" s="41"/>
    </row>
    <row r="7" spans="1:17" ht="15.75" thickBot="1">
      <c r="A7" s="13">
        <v>1</v>
      </c>
      <c r="B7" s="129" t="s">
        <v>345</v>
      </c>
      <c r="C7" s="130">
        <v>0</v>
      </c>
      <c r="D7" s="131" t="s">
        <v>41</v>
      </c>
      <c r="E7" s="132" t="s">
        <v>11</v>
      </c>
      <c r="F7" s="37">
        <f t="shared" ref="F7:F43" ca="1" si="0">SUMIF(type1,E7,bulbwatts)</f>
        <v>0.25</v>
      </c>
      <c r="G7" s="11">
        <f t="shared" ref="G7:G43" ca="1" si="1">IF(H7&gt;0,J7*F7,"")</f>
        <v>100</v>
      </c>
      <c r="H7" s="132">
        <v>4</v>
      </c>
      <c r="I7" s="132">
        <v>100</v>
      </c>
      <c r="J7" s="11">
        <f t="shared" ref="J7:J43" si="2">H7*I7</f>
        <v>400</v>
      </c>
      <c r="K7" s="9">
        <v>1</v>
      </c>
      <c r="L7" s="38">
        <f t="shared" ref="L7:L43" ca="1" si="3">IF(H7&gt;0,((J7*F7)/120)*K7,0)</f>
        <v>0.83333333333333337</v>
      </c>
      <c r="M7" s="42" t="s">
        <v>26</v>
      </c>
      <c r="N7" s="42" t="s">
        <v>51</v>
      </c>
      <c r="O7" s="43"/>
      <c r="P7" s="44" t="s">
        <v>65</v>
      </c>
      <c r="Q7" s="45">
        <f ca="1">SUM(N8:N23)</f>
        <v>12.872999999999999</v>
      </c>
    </row>
    <row r="8" spans="1:17">
      <c r="A8" s="13">
        <v>2</v>
      </c>
      <c r="B8" s="129" t="s">
        <v>346</v>
      </c>
      <c r="C8" s="130">
        <v>50</v>
      </c>
      <c r="D8" s="131" t="s">
        <v>41</v>
      </c>
      <c r="E8" s="131" t="s">
        <v>12</v>
      </c>
      <c r="F8" s="37">
        <f t="shared" ca="1" si="0"/>
        <v>0.25</v>
      </c>
      <c r="G8" s="11">
        <f t="shared" ca="1" si="1"/>
        <v>82.5</v>
      </c>
      <c r="H8" s="132">
        <v>3</v>
      </c>
      <c r="I8" s="132">
        <v>110</v>
      </c>
      <c r="J8" s="11">
        <f t="shared" si="2"/>
        <v>330</v>
      </c>
      <c r="K8" s="9">
        <v>1</v>
      </c>
      <c r="L8" s="38">
        <f t="shared" ca="1" si="3"/>
        <v>0.6875</v>
      </c>
      <c r="M8" s="5">
        <v>1</v>
      </c>
      <c r="N8" s="46">
        <f ca="1">SUMIF(A6:A43,M8,L6:L43)</f>
        <v>1.5208333333333335</v>
      </c>
      <c r="O8" s="43"/>
      <c r="P8" s="47"/>
      <c r="Q8" s="48"/>
    </row>
    <row r="9" spans="1:17">
      <c r="A9" s="13">
        <v>3</v>
      </c>
      <c r="B9" s="129" t="s">
        <v>347</v>
      </c>
      <c r="C9" s="130">
        <v>50</v>
      </c>
      <c r="D9" s="131" t="s">
        <v>48</v>
      </c>
      <c r="E9" s="131" t="s">
        <v>11</v>
      </c>
      <c r="F9" s="37">
        <f t="shared" ca="1" si="0"/>
        <v>0.25</v>
      </c>
      <c r="G9" s="11">
        <f t="shared" ca="1" si="1"/>
        <v>100</v>
      </c>
      <c r="H9" s="132">
        <v>4</v>
      </c>
      <c r="I9" s="132">
        <v>100</v>
      </c>
      <c r="J9" s="11">
        <f t="shared" si="2"/>
        <v>400</v>
      </c>
      <c r="K9" s="9">
        <v>1</v>
      </c>
      <c r="L9" s="38">
        <f t="shared" ca="1" si="3"/>
        <v>0.83333333333333337</v>
      </c>
      <c r="M9" s="5">
        <v>2</v>
      </c>
      <c r="N9" s="46">
        <f ca="1">SUMIF(A6:A43,M9,L6:L43)</f>
        <v>1.5208333333333335</v>
      </c>
      <c r="O9" s="43"/>
      <c r="P9" s="47"/>
      <c r="Q9" s="48"/>
    </row>
    <row r="10" spans="1:17">
      <c r="A10" s="13">
        <v>4</v>
      </c>
      <c r="B10" s="129" t="s">
        <v>348</v>
      </c>
      <c r="C10" s="130">
        <v>50</v>
      </c>
      <c r="D10" s="131" t="s">
        <v>48</v>
      </c>
      <c r="E10" s="131" t="s">
        <v>11</v>
      </c>
      <c r="F10" s="37">
        <f t="shared" ca="1" si="0"/>
        <v>0.25</v>
      </c>
      <c r="G10" s="11">
        <f t="shared" ca="1" si="1"/>
        <v>200</v>
      </c>
      <c r="H10" s="132">
        <v>8</v>
      </c>
      <c r="I10" s="132">
        <v>100</v>
      </c>
      <c r="J10" s="11">
        <f t="shared" si="2"/>
        <v>800</v>
      </c>
      <c r="K10" s="9">
        <v>1</v>
      </c>
      <c r="L10" s="38">
        <f t="shared" ca="1" si="3"/>
        <v>1.6666666666666667</v>
      </c>
      <c r="M10" s="5">
        <v>3</v>
      </c>
      <c r="N10" s="46">
        <f ca="1">SUMIF(A6:A43,M10,L6:L43)</f>
        <v>1.1083333333333334</v>
      </c>
      <c r="O10" s="43"/>
      <c r="P10" s="47"/>
      <c r="Q10" s="48"/>
    </row>
    <row r="11" spans="1:17">
      <c r="A11" s="13">
        <v>5</v>
      </c>
      <c r="B11" s="129" t="s">
        <v>349</v>
      </c>
      <c r="C11" s="130">
        <v>50</v>
      </c>
      <c r="D11" s="131" t="s">
        <v>48</v>
      </c>
      <c r="E11" s="131" t="s">
        <v>11</v>
      </c>
      <c r="F11" s="37">
        <f t="shared" ca="1" si="0"/>
        <v>0.25</v>
      </c>
      <c r="G11" s="11">
        <f t="shared" ca="1" si="1"/>
        <v>100</v>
      </c>
      <c r="H11" s="132">
        <v>4</v>
      </c>
      <c r="I11" s="132">
        <v>100</v>
      </c>
      <c r="J11" s="11">
        <f t="shared" si="2"/>
        <v>400</v>
      </c>
      <c r="K11" s="9">
        <v>1</v>
      </c>
      <c r="L11" s="38">
        <f t="shared" ca="1" si="3"/>
        <v>0.83333333333333337</v>
      </c>
      <c r="M11" s="5">
        <v>4</v>
      </c>
      <c r="N11" s="46">
        <f ca="1">SUMIF(A6:A43,M11,L6:L43)</f>
        <v>2.2166666666666668</v>
      </c>
      <c r="O11" s="43"/>
      <c r="P11" s="47"/>
      <c r="Q11" s="48"/>
    </row>
    <row r="12" spans="1:17">
      <c r="A12" s="13">
        <v>6</v>
      </c>
      <c r="B12" s="129" t="s">
        <v>350</v>
      </c>
      <c r="C12" s="130">
        <v>115</v>
      </c>
      <c r="D12" s="131" t="s">
        <v>47</v>
      </c>
      <c r="E12" s="131" t="s">
        <v>11</v>
      </c>
      <c r="F12" s="37">
        <f t="shared" ca="1" si="0"/>
        <v>0.25</v>
      </c>
      <c r="G12" s="11">
        <f t="shared" ca="1" si="1"/>
        <v>75</v>
      </c>
      <c r="H12" s="132">
        <v>3</v>
      </c>
      <c r="I12" s="132">
        <v>100</v>
      </c>
      <c r="J12" s="11">
        <f t="shared" si="2"/>
        <v>300</v>
      </c>
      <c r="K12" s="9">
        <v>1</v>
      </c>
      <c r="L12" s="38">
        <f t="shared" ca="1" si="3"/>
        <v>0.625</v>
      </c>
      <c r="M12" s="5">
        <v>5</v>
      </c>
      <c r="N12" s="46">
        <f ca="1">SUMIF(A6:A43,M12,L6:L43)</f>
        <v>1.1083333333333334</v>
      </c>
      <c r="O12" s="43"/>
      <c r="P12" s="47"/>
      <c r="Q12" s="48"/>
    </row>
    <row r="13" spans="1:17" ht="15.75" thickBot="1">
      <c r="A13" s="13">
        <v>7</v>
      </c>
      <c r="B13" s="129" t="s">
        <v>351</v>
      </c>
      <c r="C13" s="130">
        <v>115</v>
      </c>
      <c r="D13" s="131" t="s">
        <v>45</v>
      </c>
      <c r="E13" s="131" t="s">
        <v>8</v>
      </c>
      <c r="F13" s="37">
        <f t="shared" ca="1" si="0"/>
        <v>0.46</v>
      </c>
      <c r="G13" s="11">
        <f t="shared" ca="1" si="1"/>
        <v>49.68</v>
      </c>
      <c r="H13" s="132">
        <v>6</v>
      </c>
      <c r="I13" s="132">
        <v>18</v>
      </c>
      <c r="J13" s="11">
        <f t="shared" si="2"/>
        <v>108</v>
      </c>
      <c r="K13" s="9">
        <v>1</v>
      </c>
      <c r="L13" s="38">
        <f t="shared" ca="1" si="3"/>
        <v>0.41399999999999998</v>
      </c>
      <c r="M13" s="5">
        <v>6</v>
      </c>
      <c r="N13" s="46">
        <f ca="1">SUMIF(A6:A43,M13,L6:L43)</f>
        <v>0.625</v>
      </c>
      <c r="O13" s="43"/>
      <c r="P13" s="47"/>
      <c r="Q13" s="48"/>
    </row>
    <row r="14" spans="1:17">
      <c r="A14" s="13">
        <v>8</v>
      </c>
      <c r="B14" s="129" t="s">
        <v>352</v>
      </c>
      <c r="C14" s="130">
        <v>115</v>
      </c>
      <c r="D14" s="131" t="s">
        <v>45</v>
      </c>
      <c r="E14" s="131" t="s">
        <v>8</v>
      </c>
      <c r="F14" s="37">
        <f t="shared" ca="1" si="0"/>
        <v>0.46</v>
      </c>
      <c r="G14" s="11">
        <f t="shared" ca="1" si="1"/>
        <v>49.68</v>
      </c>
      <c r="H14" s="132">
        <v>6</v>
      </c>
      <c r="I14" s="132">
        <v>18</v>
      </c>
      <c r="J14" s="11">
        <f t="shared" si="2"/>
        <v>108</v>
      </c>
      <c r="K14" s="9">
        <v>1</v>
      </c>
      <c r="L14" s="38">
        <f t="shared" ca="1" si="3"/>
        <v>0.41399999999999998</v>
      </c>
      <c r="M14" s="5">
        <v>7</v>
      </c>
      <c r="N14" s="46">
        <f ca="1">SUMIF(A6:A43,M14,L6:L43)</f>
        <v>0.41399999999999998</v>
      </c>
      <c r="O14" s="43"/>
      <c r="P14" s="49" t="s">
        <v>54</v>
      </c>
      <c r="Q14" s="206">
        <f ca="1">SUM(N8:N15)</f>
        <v>8.9280000000000008</v>
      </c>
    </row>
    <row r="15" spans="1:17" ht="15.75" thickBot="1">
      <c r="A15" s="13">
        <v>9</v>
      </c>
      <c r="B15" s="129" t="s">
        <v>353</v>
      </c>
      <c r="C15" s="130">
        <v>115</v>
      </c>
      <c r="D15" s="131" t="s">
        <v>47</v>
      </c>
      <c r="E15" s="131" t="s">
        <v>11</v>
      </c>
      <c r="F15" s="37">
        <f t="shared" ca="1" si="0"/>
        <v>0.25</v>
      </c>
      <c r="G15" s="11">
        <f t="shared" ca="1" si="1"/>
        <v>75</v>
      </c>
      <c r="H15" s="132">
        <v>3</v>
      </c>
      <c r="I15" s="132">
        <v>100</v>
      </c>
      <c r="J15" s="11">
        <f t="shared" si="2"/>
        <v>300</v>
      </c>
      <c r="K15" s="9">
        <v>1</v>
      </c>
      <c r="L15" s="38">
        <f t="shared" ca="1" si="3"/>
        <v>0.625</v>
      </c>
      <c r="M15" s="5">
        <v>8</v>
      </c>
      <c r="N15" s="46">
        <f ca="1">SUMIF(A6:A43,M15,L6:L43)</f>
        <v>0.41399999999999998</v>
      </c>
      <c r="O15" s="43"/>
      <c r="P15" s="50" t="s">
        <v>55</v>
      </c>
      <c r="Q15" s="207"/>
    </row>
    <row r="16" spans="1:17">
      <c r="A16" s="13">
        <v>10</v>
      </c>
      <c r="B16" s="129" t="s">
        <v>354</v>
      </c>
      <c r="C16" s="130">
        <v>115</v>
      </c>
      <c r="D16" s="131" t="s">
        <v>45</v>
      </c>
      <c r="E16" s="131" t="s">
        <v>8</v>
      </c>
      <c r="F16" s="37">
        <f t="shared" ca="1" si="0"/>
        <v>0.46</v>
      </c>
      <c r="G16" s="11">
        <f t="shared" ca="1" si="1"/>
        <v>49.68</v>
      </c>
      <c r="H16" s="132">
        <v>6</v>
      </c>
      <c r="I16" s="132">
        <v>18</v>
      </c>
      <c r="J16" s="11">
        <f t="shared" si="2"/>
        <v>108</v>
      </c>
      <c r="K16" s="9">
        <v>1</v>
      </c>
      <c r="L16" s="38">
        <f t="shared" ca="1" si="3"/>
        <v>0.41399999999999998</v>
      </c>
      <c r="M16" s="6">
        <v>9</v>
      </c>
      <c r="N16" s="51">
        <f ca="1">SUMIF(A6:A43,M16,L6:L43)</f>
        <v>0.625</v>
      </c>
      <c r="O16" s="43"/>
      <c r="P16" s="52" t="s">
        <v>56</v>
      </c>
      <c r="Q16" s="206">
        <f ca="1">SUM(N16:N23)</f>
        <v>3.9450000000000003</v>
      </c>
    </row>
    <row r="17" spans="1:17" ht="15.75" thickBot="1">
      <c r="A17" s="13">
        <v>11</v>
      </c>
      <c r="B17" s="129" t="s">
        <v>355</v>
      </c>
      <c r="C17" s="130">
        <v>115</v>
      </c>
      <c r="D17" s="131" t="s">
        <v>45</v>
      </c>
      <c r="E17" s="131" t="s">
        <v>8</v>
      </c>
      <c r="F17" s="37">
        <f t="shared" ca="1" si="0"/>
        <v>0.46</v>
      </c>
      <c r="G17" s="11">
        <f t="shared" ca="1" si="1"/>
        <v>49.68</v>
      </c>
      <c r="H17" s="132">
        <v>6</v>
      </c>
      <c r="I17" s="132">
        <v>18</v>
      </c>
      <c r="J17" s="11">
        <f t="shared" si="2"/>
        <v>108</v>
      </c>
      <c r="K17" s="9">
        <v>1</v>
      </c>
      <c r="L17" s="38">
        <f t="shared" ca="1" si="3"/>
        <v>0.41399999999999998</v>
      </c>
      <c r="M17" s="6">
        <v>10</v>
      </c>
      <c r="N17" s="51">
        <f ca="1">SUMIF(A6:A43,M17,L6:L43)</f>
        <v>0.41399999999999998</v>
      </c>
      <c r="O17" s="43"/>
      <c r="P17" s="53" t="s">
        <v>55</v>
      </c>
      <c r="Q17" s="207"/>
    </row>
    <row r="18" spans="1:17">
      <c r="A18" s="13">
        <v>12</v>
      </c>
      <c r="B18" s="129" t="s">
        <v>356</v>
      </c>
      <c r="C18" s="130">
        <v>115</v>
      </c>
      <c r="D18" s="131" t="s">
        <v>47</v>
      </c>
      <c r="E18" s="131" t="s">
        <v>11</v>
      </c>
      <c r="F18" s="37">
        <f t="shared" ca="1" si="0"/>
        <v>0.25</v>
      </c>
      <c r="G18" s="11">
        <f t="shared" ca="1" si="1"/>
        <v>75</v>
      </c>
      <c r="H18" s="132">
        <v>3</v>
      </c>
      <c r="I18" s="132">
        <v>100</v>
      </c>
      <c r="J18" s="11">
        <f t="shared" si="2"/>
        <v>300</v>
      </c>
      <c r="K18" s="9">
        <v>1</v>
      </c>
      <c r="L18" s="38">
        <f t="shared" ca="1" si="3"/>
        <v>0.625</v>
      </c>
      <c r="M18" s="6">
        <v>11</v>
      </c>
      <c r="N18" s="51">
        <f ca="1">SUMIF(A6:A43,M18,L6:L43)</f>
        <v>0.41399999999999998</v>
      </c>
      <c r="O18" s="43"/>
      <c r="P18" s="54"/>
      <c r="Q18" s="55"/>
    </row>
    <row r="19" spans="1:17">
      <c r="A19" s="13">
        <v>13</v>
      </c>
      <c r="B19" s="129" t="s">
        <v>357</v>
      </c>
      <c r="C19" s="130">
        <v>115</v>
      </c>
      <c r="D19" s="131" t="s">
        <v>45</v>
      </c>
      <c r="E19" s="131" t="s">
        <v>8</v>
      </c>
      <c r="F19" s="37">
        <f t="shared" ca="1" si="0"/>
        <v>0.46</v>
      </c>
      <c r="G19" s="11">
        <f t="shared" ca="1" si="1"/>
        <v>49.68</v>
      </c>
      <c r="H19" s="132">
        <v>6</v>
      </c>
      <c r="I19" s="132">
        <v>18</v>
      </c>
      <c r="J19" s="11">
        <f t="shared" si="2"/>
        <v>108</v>
      </c>
      <c r="K19" s="9">
        <v>1</v>
      </c>
      <c r="L19" s="38">
        <f t="shared" ca="1" si="3"/>
        <v>0.41399999999999998</v>
      </c>
      <c r="M19" s="6">
        <v>12</v>
      </c>
      <c r="N19" s="51">
        <f ca="1">SUMIF(A6:A43,M19,L6:L43)</f>
        <v>0.625</v>
      </c>
      <c r="O19" s="43"/>
      <c r="P19" s="56"/>
      <c r="Q19" s="48"/>
    </row>
    <row r="20" spans="1:17" ht="15.75" thickBot="1">
      <c r="A20" s="13">
        <v>14</v>
      </c>
      <c r="B20" s="129" t="s">
        <v>358</v>
      </c>
      <c r="C20" s="130">
        <v>115</v>
      </c>
      <c r="D20" s="131" t="s">
        <v>45</v>
      </c>
      <c r="E20" s="131" t="s">
        <v>8</v>
      </c>
      <c r="F20" s="37">
        <f t="shared" ca="1" si="0"/>
        <v>0.46</v>
      </c>
      <c r="G20" s="11">
        <f t="shared" ca="1" si="1"/>
        <v>49.68</v>
      </c>
      <c r="H20" s="132">
        <v>6</v>
      </c>
      <c r="I20" s="132">
        <v>18</v>
      </c>
      <c r="J20" s="11">
        <f t="shared" si="2"/>
        <v>108</v>
      </c>
      <c r="K20" s="9">
        <v>1</v>
      </c>
      <c r="L20" s="38">
        <f t="shared" ca="1" si="3"/>
        <v>0.41399999999999998</v>
      </c>
      <c r="M20" s="6">
        <v>13</v>
      </c>
      <c r="N20" s="51">
        <f ca="1">SUMIF(A6:A43,M20,L6:L43)</f>
        <v>0.41399999999999998</v>
      </c>
      <c r="O20" s="43"/>
      <c r="P20" s="57"/>
      <c r="Q20" s="58"/>
    </row>
    <row r="21" spans="1:17" ht="15.75" thickBot="1">
      <c r="A21" s="13">
        <v>15</v>
      </c>
      <c r="B21" s="129" t="s">
        <v>359</v>
      </c>
      <c r="C21" s="130">
        <v>115</v>
      </c>
      <c r="D21" s="131" t="s">
        <v>47</v>
      </c>
      <c r="E21" s="131" t="s">
        <v>11</v>
      </c>
      <c r="F21" s="37">
        <f t="shared" ca="1" si="0"/>
        <v>0.25</v>
      </c>
      <c r="G21" s="11">
        <f t="shared" ca="1" si="1"/>
        <v>75</v>
      </c>
      <c r="H21" s="132">
        <v>3</v>
      </c>
      <c r="I21" s="132">
        <v>100</v>
      </c>
      <c r="J21" s="11">
        <f t="shared" si="2"/>
        <v>300</v>
      </c>
      <c r="K21" s="9">
        <v>1</v>
      </c>
      <c r="L21" s="38">
        <f t="shared" ca="1" si="3"/>
        <v>0.625</v>
      </c>
      <c r="M21" s="6">
        <v>14</v>
      </c>
      <c r="N21" s="51">
        <f ca="1">SUMIF(A6:A43,M21,L6:L43)</f>
        <v>0.41399999999999998</v>
      </c>
      <c r="O21" s="43"/>
      <c r="P21" s="59" t="s">
        <v>57</v>
      </c>
      <c r="Q21" s="60">
        <f ca="1">SUM(G6:G43)</f>
        <v>1544.76</v>
      </c>
    </row>
    <row r="22" spans="1:17" ht="15.75" thickBot="1">
      <c r="A22" s="13">
        <v>16</v>
      </c>
      <c r="B22" s="129" t="s">
        <v>360</v>
      </c>
      <c r="C22" s="130">
        <v>115</v>
      </c>
      <c r="D22" s="131" t="s">
        <v>45</v>
      </c>
      <c r="E22" s="131" t="s">
        <v>8</v>
      </c>
      <c r="F22" s="37">
        <f t="shared" ca="1" si="0"/>
        <v>0.46</v>
      </c>
      <c r="G22" s="11">
        <f t="shared" ca="1" si="1"/>
        <v>49.68</v>
      </c>
      <c r="H22" s="132">
        <v>6</v>
      </c>
      <c r="I22" s="132">
        <v>18</v>
      </c>
      <c r="J22" s="11">
        <f t="shared" si="2"/>
        <v>108</v>
      </c>
      <c r="K22" s="9">
        <v>1</v>
      </c>
      <c r="L22" s="38">
        <f t="shared" ca="1" si="3"/>
        <v>0.41399999999999998</v>
      </c>
      <c r="M22" s="6">
        <v>15</v>
      </c>
      <c r="N22" s="51">
        <f ca="1">SUMIF(A6:A43,M22,L6:L43)</f>
        <v>0.625</v>
      </c>
      <c r="O22" s="43"/>
      <c r="P22" s="59" t="s">
        <v>35</v>
      </c>
      <c r="Q22" s="61">
        <f>SUM(J6:J43)</f>
        <v>7416</v>
      </c>
    </row>
    <row r="23" spans="1:17" ht="15" customHeight="1" thickBot="1">
      <c r="A23" s="13">
        <v>2</v>
      </c>
      <c r="B23" s="10" t="s">
        <v>346</v>
      </c>
      <c r="C23" s="7">
        <v>0</v>
      </c>
      <c r="D23" s="7" t="s">
        <v>41</v>
      </c>
      <c r="E23" s="7" t="s">
        <v>11</v>
      </c>
      <c r="F23" s="37">
        <f t="shared" ca="1" si="0"/>
        <v>0.25</v>
      </c>
      <c r="G23" s="11">
        <f t="shared" ca="1" si="1"/>
        <v>100</v>
      </c>
      <c r="H23" s="7">
        <v>4</v>
      </c>
      <c r="I23" s="7">
        <v>100</v>
      </c>
      <c r="J23" s="11">
        <f t="shared" si="2"/>
        <v>400</v>
      </c>
      <c r="K23" s="9">
        <v>1</v>
      </c>
      <c r="L23" s="38">
        <f t="shared" ca="1" si="3"/>
        <v>0.83333333333333337</v>
      </c>
      <c r="M23" s="6">
        <v>16</v>
      </c>
      <c r="N23" s="51">
        <f ca="1">SUMIF(A6:A43,M23,L6:L43)</f>
        <v>0.41399999999999998</v>
      </c>
      <c r="O23" s="62"/>
      <c r="P23" s="59" t="s">
        <v>58</v>
      </c>
      <c r="Q23" s="63">
        <f>SUM(C6:C43)</f>
        <v>1515</v>
      </c>
    </row>
    <row r="24" spans="1:17" ht="15.75" thickBot="1">
      <c r="A24" s="13">
        <v>3</v>
      </c>
      <c r="B24" s="10" t="s">
        <v>581</v>
      </c>
      <c r="C24" s="7">
        <v>0</v>
      </c>
      <c r="D24" s="7" t="s">
        <v>48</v>
      </c>
      <c r="E24" s="7" t="s">
        <v>526</v>
      </c>
      <c r="F24" s="37">
        <f t="shared" ca="1" si="0"/>
        <v>5.5E-2</v>
      </c>
      <c r="G24" s="11">
        <f t="shared" ca="1" si="1"/>
        <v>33</v>
      </c>
      <c r="H24" s="7">
        <v>5</v>
      </c>
      <c r="I24" s="7">
        <v>120</v>
      </c>
      <c r="J24" s="11">
        <f t="shared" si="2"/>
        <v>600</v>
      </c>
      <c r="K24" s="9">
        <v>1</v>
      </c>
      <c r="L24" s="38">
        <f t="shared" ca="1" si="3"/>
        <v>0.27500000000000002</v>
      </c>
      <c r="M24" s="64"/>
      <c r="N24" s="21"/>
      <c r="O24" s="21"/>
      <c r="P24" s="21"/>
      <c r="Q24" s="22"/>
    </row>
    <row r="25" spans="1:17" ht="16.5" thickBot="1">
      <c r="A25" s="13">
        <v>4</v>
      </c>
      <c r="B25" s="10" t="s">
        <v>582</v>
      </c>
      <c r="C25" s="7">
        <v>0</v>
      </c>
      <c r="D25" s="7" t="s">
        <v>48</v>
      </c>
      <c r="E25" s="7" t="s">
        <v>526</v>
      </c>
      <c r="F25" s="37">
        <f t="shared" ca="1" si="0"/>
        <v>5.5E-2</v>
      </c>
      <c r="G25" s="11">
        <f t="shared" ca="1" si="1"/>
        <v>66</v>
      </c>
      <c r="H25" s="7">
        <v>10</v>
      </c>
      <c r="I25" s="7">
        <v>120</v>
      </c>
      <c r="J25" s="11">
        <f t="shared" si="2"/>
        <v>1200</v>
      </c>
      <c r="K25" s="9">
        <v>1</v>
      </c>
      <c r="L25" s="38">
        <f t="shared" ca="1" si="3"/>
        <v>0.55000000000000004</v>
      </c>
      <c r="M25" s="208" t="s">
        <v>63</v>
      </c>
      <c r="N25" s="197"/>
      <c r="O25" s="197"/>
      <c r="P25" s="197"/>
      <c r="Q25" s="198"/>
    </row>
    <row r="26" spans="1:17">
      <c r="A26" s="13">
        <v>5</v>
      </c>
      <c r="B26" s="10" t="s">
        <v>583</v>
      </c>
      <c r="C26" s="7">
        <v>0</v>
      </c>
      <c r="D26" s="7" t="s">
        <v>48</v>
      </c>
      <c r="E26" s="7" t="s">
        <v>526</v>
      </c>
      <c r="F26" s="37">
        <f t="shared" ca="1" si="0"/>
        <v>5.5E-2</v>
      </c>
      <c r="G26" s="11">
        <f t="shared" ca="1" si="1"/>
        <v>33</v>
      </c>
      <c r="H26" s="7">
        <v>5</v>
      </c>
      <c r="I26" s="7">
        <v>120</v>
      </c>
      <c r="J26" s="11">
        <f t="shared" si="2"/>
        <v>600</v>
      </c>
      <c r="K26" s="9">
        <v>1</v>
      </c>
      <c r="L26" s="38">
        <f t="shared" ca="1" si="3"/>
        <v>0.27500000000000002</v>
      </c>
      <c r="M26" s="209"/>
      <c r="N26" s="199"/>
      <c r="O26" s="199"/>
      <c r="P26" s="199"/>
      <c r="Q26" s="200"/>
    </row>
    <row r="27" spans="1:17">
      <c r="A27" s="13"/>
      <c r="B27" s="10"/>
      <c r="C27" s="7"/>
      <c r="D27" s="7"/>
      <c r="E27" s="7"/>
      <c r="F27" s="37">
        <f t="shared" ca="1" si="0"/>
        <v>0</v>
      </c>
      <c r="G27" s="11" t="str">
        <f t="shared" si="1"/>
        <v/>
      </c>
      <c r="H27" s="7"/>
      <c r="I27" s="7"/>
      <c r="J27" s="11">
        <f t="shared" si="2"/>
        <v>0</v>
      </c>
      <c r="K27" s="9">
        <v>1</v>
      </c>
      <c r="L27" s="38">
        <f t="shared" si="3"/>
        <v>0</v>
      </c>
      <c r="M27" s="210"/>
      <c r="N27" s="201"/>
      <c r="O27" s="201"/>
      <c r="P27" s="201"/>
      <c r="Q27" s="202"/>
    </row>
    <row r="28" spans="1:17">
      <c r="A28" s="13"/>
      <c r="B28" s="10"/>
      <c r="C28" s="7"/>
      <c r="D28" s="7"/>
      <c r="E28" s="7"/>
      <c r="F28" s="37">
        <f t="shared" ca="1" si="0"/>
        <v>0</v>
      </c>
      <c r="G28" s="11" t="str">
        <f t="shared" si="1"/>
        <v/>
      </c>
      <c r="H28" s="7"/>
      <c r="I28" s="7"/>
      <c r="J28" s="11">
        <f t="shared" si="2"/>
        <v>0</v>
      </c>
      <c r="K28" s="9">
        <v>1</v>
      </c>
      <c r="L28" s="38">
        <f t="shared" si="3"/>
        <v>0</v>
      </c>
      <c r="M28" s="210"/>
      <c r="N28" s="201"/>
      <c r="O28" s="201"/>
      <c r="P28" s="201"/>
      <c r="Q28" s="202"/>
    </row>
    <row r="29" spans="1:17">
      <c r="A29" s="13"/>
      <c r="B29" s="10"/>
      <c r="C29" s="7"/>
      <c r="D29" s="7"/>
      <c r="E29" s="7"/>
      <c r="F29" s="37">
        <f t="shared" ca="1" si="0"/>
        <v>0</v>
      </c>
      <c r="G29" s="11" t="str">
        <f t="shared" si="1"/>
        <v/>
      </c>
      <c r="H29" s="7"/>
      <c r="I29" s="7"/>
      <c r="J29" s="11">
        <f t="shared" si="2"/>
        <v>0</v>
      </c>
      <c r="K29" s="9">
        <v>1</v>
      </c>
      <c r="L29" s="38">
        <f t="shared" si="3"/>
        <v>0</v>
      </c>
      <c r="M29" s="210"/>
      <c r="N29" s="201"/>
      <c r="O29" s="201"/>
      <c r="P29" s="201"/>
      <c r="Q29" s="202"/>
    </row>
    <row r="30" spans="1:17">
      <c r="A30" s="13"/>
      <c r="B30" s="10"/>
      <c r="C30" s="7"/>
      <c r="D30" s="7"/>
      <c r="E30" s="7"/>
      <c r="F30" s="37">
        <f t="shared" ca="1" si="0"/>
        <v>0</v>
      </c>
      <c r="G30" s="11" t="str">
        <f t="shared" si="1"/>
        <v/>
      </c>
      <c r="H30" s="7"/>
      <c r="I30" s="7"/>
      <c r="J30" s="11">
        <f t="shared" si="2"/>
        <v>0</v>
      </c>
      <c r="K30" s="9">
        <v>1</v>
      </c>
      <c r="L30" s="38">
        <f t="shared" si="3"/>
        <v>0</v>
      </c>
      <c r="M30" s="210"/>
      <c r="N30" s="201"/>
      <c r="O30" s="201"/>
      <c r="P30" s="201"/>
      <c r="Q30" s="202"/>
    </row>
    <row r="31" spans="1:17">
      <c r="A31" s="13"/>
      <c r="B31" s="10"/>
      <c r="C31" s="7"/>
      <c r="D31" s="7"/>
      <c r="E31" s="7"/>
      <c r="F31" s="37">
        <f t="shared" ca="1" si="0"/>
        <v>0</v>
      </c>
      <c r="G31" s="11" t="str">
        <f t="shared" si="1"/>
        <v/>
      </c>
      <c r="H31" s="7"/>
      <c r="I31" s="7"/>
      <c r="J31" s="11">
        <f t="shared" si="2"/>
        <v>0</v>
      </c>
      <c r="K31" s="9">
        <v>1</v>
      </c>
      <c r="L31" s="38">
        <f t="shared" si="3"/>
        <v>0</v>
      </c>
      <c r="M31" s="210"/>
      <c r="N31" s="201"/>
      <c r="O31" s="201"/>
      <c r="P31" s="201"/>
      <c r="Q31" s="202"/>
    </row>
    <row r="32" spans="1:17">
      <c r="A32" s="13"/>
      <c r="B32" s="10"/>
      <c r="C32" s="7"/>
      <c r="D32" s="7"/>
      <c r="E32" s="7"/>
      <c r="F32" s="37">
        <f t="shared" ca="1" si="0"/>
        <v>0</v>
      </c>
      <c r="G32" s="11" t="str">
        <f t="shared" si="1"/>
        <v/>
      </c>
      <c r="H32" s="7"/>
      <c r="I32" s="7"/>
      <c r="J32" s="11">
        <f t="shared" si="2"/>
        <v>0</v>
      </c>
      <c r="K32" s="9">
        <v>1</v>
      </c>
      <c r="L32" s="38">
        <f t="shared" si="3"/>
        <v>0</v>
      </c>
      <c r="M32" s="210"/>
      <c r="N32" s="201"/>
      <c r="O32" s="201"/>
      <c r="P32" s="201"/>
      <c r="Q32" s="202"/>
    </row>
    <row r="33" spans="1:17">
      <c r="A33" s="13"/>
      <c r="B33" s="10"/>
      <c r="C33" s="7"/>
      <c r="D33" s="7"/>
      <c r="E33" s="7"/>
      <c r="F33" s="37">
        <f t="shared" ca="1" si="0"/>
        <v>0</v>
      </c>
      <c r="G33" s="11" t="str">
        <f t="shared" si="1"/>
        <v/>
      </c>
      <c r="H33" s="7"/>
      <c r="I33" s="7"/>
      <c r="J33" s="11">
        <f t="shared" si="2"/>
        <v>0</v>
      </c>
      <c r="K33" s="9">
        <v>1</v>
      </c>
      <c r="L33" s="38">
        <f t="shared" si="3"/>
        <v>0</v>
      </c>
      <c r="M33" s="210"/>
      <c r="N33" s="201"/>
      <c r="O33" s="201"/>
      <c r="P33" s="201"/>
      <c r="Q33" s="202"/>
    </row>
    <row r="34" spans="1:17">
      <c r="A34" s="13"/>
      <c r="B34" s="10"/>
      <c r="C34" s="7"/>
      <c r="D34" s="7"/>
      <c r="E34" s="7"/>
      <c r="F34" s="37">
        <f t="shared" ca="1" si="0"/>
        <v>0</v>
      </c>
      <c r="G34" s="11" t="str">
        <f t="shared" si="1"/>
        <v/>
      </c>
      <c r="H34" s="7"/>
      <c r="I34" s="7"/>
      <c r="J34" s="11">
        <f t="shared" si="2"/>
        <v>0</v>
      </c>
      <c r="K34" s="9">
        <v>1</v>
      </c>
      <c r="L34" s="38">
        <f t="shared" si="3"/>
        <v>0</v>
      </c>
      <c r="M34" s="210"/>
      <c r="N34" s="201"/>
      <c r="O34" s="201"/>
      <c r="P34" s="201"/>
      <c r="Q34" s="202"/>
    </row>
    <row r="35" spans="1:17">
      <c r="A35" s="13"/>
      <c r="B35" s="10"/>
      <c r="C35" s="7"/>
      <c r="D35" s="7"/>
      <c r="E35" s="7"/>
      <c r="F35" s="37">
        <f t="shared" ca="1" si="0"/>
        <v>0</v>
      </c>
      <c r="G35" s="11" t="str">
        <f t="shared" si="1"/>
        <v/>
      </c>
      <c r="H35" s="7"/>
      <c r="I35" s="7"/>
      <c r="J35" s="11">
        <f t="shared" si="2"/>
        <v>0</v>
      </c>
      <c r="K35" s="9">
        <v>1</v>
      </c>
      <c r="L35" s="38">
        <f t="shared" si="3"/>
        <v>0</v>
      </c>
      <c r="M35" s="210"/>
      <c r="N35" s="201"/>
      <c r="O35" s="201"/>
      <c r="P35" s="201"/>
      <c r="Q35" s="202"/>
    </row>
    <row r="36" spans="1:17">
      <c r="A36" s="13"/>
      <c r="B36" s="10"/>
      <c r="C36" s="7"/>
      <c r="D36" s="7"/>
      <c r="E36" s="7"/>
      <c r="F36" s="37">
        <f t="shared" ca="1" si="0"/>
        <v>0</v>
      </c>
      <c r="G36" s="11" t="str">
        <f t="shared" si="1"/>
        <v/>
      </c>
      <c r="H36" s="7"/>
      <c r="I36" s="7"/>
      <c r="J36" s="11">
        <f t="shared" si="2"/>
        <v>0</v>
      </c>
      <c r="K36" s="9">
        <v>1</v>
      </c>
      <c r="L36" s="38">
        <f t="shared" si="3"/>
        <v>0</v>
      </c>
      <c r="M36" s="210"/>
      <c r="N36" s="201"/>
      <c r="O36" s="201"/>
      <c r="P36" s="201"/>
      <c r="Q36" s="202"/>
    </row>
    <row r="37" spans="1:17">
      <c r="A37" s="13"/>
      <c r="B37" s="10"/>
      <c r="C37" s="7"/>
      <c r="D37" s="7"/>
      <c r="E37" s="7"/>
      <c r="F37" s="37">
        <f t="shared" ca="1" si="0"/>
        <v>0</v>
      </c>
      <c r="G37" s="11" t="str">
        <f t="shared" si="1"/>
        <v/>
      </c>
      <c r="H37" s="7"/>
      <c r="I37" s="7"/>
      <c r="J37" s="11">
        <f t="shared" si="2"/>
        <v>0</v>
      </c>
      <c r="K37" s="9">
        <v>1</v>
      </c>
      <c r="L37" s="38">
        <f t="shared" si="3"/>
        <v>0</v>
      </c>
      <c r="M37" s="210"/>
      <c r="N37" s="201"/>
      <c r="O37" s="201"/>
      <c r="P37" s="201"/>
      <c r="Q37" s="202"/>
    </row>
    <row r="38" spans="1:17">
      <c r="A38" s="13"/>
      <c r="B38" s="10"/>
      <c r="C38" s="7"/>
      <c r="D38" s="7"/>
      <c r="E38" s="7"/>
      <c r="F38" s="37">
        <f t="shared" ca="1" si="0"/>
        <v>0</v>
      </c>
      <c r="G38" s="11" t="str">
        <f t="shared" si="1"/>
        <v/>
      </c>
      <c r="H38" s="7"/>
      <c r="I38" s="7"/>
      <c r="J38" s="11">
        <f t="shared" si="2"/>
        <v>0</v>
      </c>
      <c r="K38" s="9">
        <v>1</v>
      </c>
      <c r="L38" s="38">
        <f t="shared" si="3"/>
        <v>0</v>
      </c>
      <c r="M38" s="210"/>
      <c r="N38" s="201"/>
      <c r="O38" s="201"/>
      <c r="P38" s="201"/>
      <c r="Q38" s="202"/>
    </row>
    <row r="39" spans="1:17">
      <c r="A39" s="13"/>
      <c r="B39" s="10"/>
      <c r="C39" s="7"/>
      <c r="D39" s="7"/>
      <c r="E39" s="7"/>
      <c r="F39" s="37">
        <f t="shared" ca="1" si="0"/>
        <v>0</v>
      </c>
      <c r="G39" s="11" t="str">
        <f t="shared" si="1"/>
        <v/>
      </c>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t="str">
        <f t="shared" si="1"/>
        <v/>
      </c>
      <c r="H40" s="7"/>
      <c r="I40" s="7"/>
      <c r="J40" s="11">
        <f t="shared" si="2"/>
        <v>0</v>
      </c>
      <c r="K40" s="9">
        <v>1</v>
      </c>
      <c r="L40" s="38">
        <f t="shared" si="3"/>
        <v>0</v>
      </c>
      <c r="M40" s="210"/>
      <c r="N40" s="201"/>
      <c r="O40" s="201"/>
      <c r="P40" s="201"/>
      <c r="Q40" s="202"/>
    </row>
    <row r="41" spans="1:17">
      <c r="A41" s="13"/>
      <c r="B41" s="10"/>
      <c r="C41" s="7"/>
      <c r="D41" s="7"/>
      <c r="E41" s="7"/>
      <c r="F41" s="37">
        <f t="shared" ca="1" si="0"/>
        <v>0</v>
      </c>
      <c r="G41" s="11" t="str">
        <f t="shared" si="1"/>
        <v/>
      </c>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t="str">
        <f t="shared" si="1"/>
        <v/>
      </c>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11" t="str">
        <f t="shared" si="1"/>
        <v/>
      </c>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28" priority="4" operator="greaterThan">
      <formula>8</formula>
    </cfRule>
  </conditionalFormatting>
  <conditionalFormatting sqref="Q14:Q17">
    <cfRule type="cellIs" dxfId="127" priority="3" operator="greaterThan">
      <formula>$K$2</formula>
    </cfRule>
  </conditionalFormatting>
  <conditionalFormatting sqref="Q7">
    <cfRule type="cellIs" dxfId="126" priority="2" operator="greaterThan">
      <formula>$I$2</formula>
    </cfRule>
  </conditionalFormatting>
  <conditionalFormatting sqref="F6:F43 J6:J43 L6:L43">
    <cfRule type="cellIs" dxfId="125"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262" orientation="landscape" r:id="rId1"/>
  <legacyDrawing r:id="rId2"/>
</worksheet>
</file>

<file path=xl/worksheets/sheet11.xml><?xml version="1.0" encoding="utf-8"?>
<worksheet xmlns="http://schemas.openxmlformats.org/spreadsheetml/2006/main" xmlns:r="http://schemas.openxmlformats.org/officeDocument/2006/relationships">
  <sheetPr>
    <tabColor theme="5" tint="-0.249977111117893"/>
  </sheetPr>
  <dimension ref="A1:Q45"/>
  <sheetViews>
    <sheetView zoomScaleNormal="100" zoomScaleSheetLayoutView="100" workbookViewId="0">
      <pane xSplit="1" ySplit="3" topLeftCell="B4" activePane="bottomRight" state="frozen"/>
      <selection pane="topRight" activeCell="B1" sqref="B1"/>
      <selection pane="bottomLeft" activeCell="A4" sqref="A4"/>
      <selection pane="bottomRight" activeCell="B22" sqref="B2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6</v>
      </c>
      <c r="D1" s="21"/>
      <c r="E1" s="205" t="s">
        <v>25</v>
      </c>
      <c r="F1" s="205"/>
      <c r="G1" s="205"/>
      <c r="H1" s="205"/>
      <c r="I1" s="205"/>
      <c r="J1" s="21"/>
      <c r="K1" s="21"/>
      <c r="L1" s="21"/>
      <c r="M1" s="21"/>
      <c r="N1" s="21"/>
      <c r="O1" s="21"/>
      <c r="P1" s="21"/>
      <c r="Q1" s="22"/>
    </row>
    <row r="2" spans="1:17" ht="15.75" thickBot="1">
      <c r="A2" s="23"/>
      <c r="B2" s="24" t="s">
        <v>49</v>
      </c>
      <c r="C2" s="4">
        <v>6</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361</v>
      </c>
      <c r="C6" s="130">
        <v>115</v>
      </c>
      <c r="D6" s="131" t="s">
        <v>45</v>
      </c>
      <c r="E6" s="132" t="s">
        <v>8</v>
      </c>
      <c r="F6" s="37">
        <f ca="1">SUMIF(type1,E6,bulbwatts)</f>
        <v>0.46</v>
      </c>
      <c r="G6" s="11">
        <f ca="1">IF(H6&gt;0,J6*F6,"")</f>
        <v>49.68</v>
      </c>
      <c r="H6" s="132">
        <v>6</v>
      </c>
      <c r="I6" s="132">
        <v>18</v>
      </c>
      <c r="J6" s="11">
        <f>H6*I6</f>
        <v>108</v>
      </c>
      <c r="K6" s="9">
        <v>1</v>
      </c>
      <c r="L6" s="38">
        <f ca="1">IF(H6&gt;0,((J6*F6)/120)*K6,0)</f>
        <v>0.41399999999999998</v>
      </c>
      <c r="M6" s="203" t="s">
        <v>50</v>
      </c>
      <c r="N6" s="204"/>
      <c r="O6" s="39"/>
      <c r="P6" s="40" t="s">
        <v>53</v>
      </c>
      <c r="Q6" s="41"/>
    </row>
    <row r="7" spans="1:17" ht="15.75" thickBot="1">
      <c r="A7" s="13">
        <v>2</v>
      </c>
      <c r="B7" s="129" t="s">
        <v>362</v>
      </c>
      <c r="C7" s="130">
        <v>115</v>
      </c>
      <c r="D7" s="131" t="s">
        <v>47</v>
      </c>
      <c r="E7" s="131" t="s">
        <v>11</v>
      </c>
      <c r="F7" s="37">
        <f t="shared" ref="F7:F43" ca="1" si="0">SUMIF(type1,E7,bulbwatts)</f>
        <v>0.25</v>
      </c>
      <c r="G7" s="11">
        <f t="shared" ref="G7:G43" ca="1" si="1">IF(H7&gt;0,J7*F7,"")</f>
        <v>75</v>
      </c>
      <c r="H7" s="132">
        <v>3</v>
      </c>
      <c r="I7" s="132">
        <v>100</v>
      </c>
      <c r="J7" s="11">
        <f t="shared" ref="J7:J43" si="2">H7*I7</f>
        <v>300</v>
      </c>
      <c r="K7" s="9">
        <v>1</v>
      </c>
      <c r="L7" s="38">
        <f t="shared" ref="L7:L43" ca="1" si="3">IF(H7&gt;0,((J7*F7)/120)*K7,0)</f>
        <v>0.625</v>
      </c>
      <c r="M7" s="42" t="s">
        <v>26</v>
      </c>
      <c r="N7" s="42" t="s">
        <v>51</v>
      </c>
      <c r="O7" s="43"/>
      <c r="P7" s="44" t="s">
        <v>65</v>
      </c>
      <c r="Q7" s="45">
        <f ca="1">SUM(N8:N23)</f>
        <v>6.9876666666666658</v>
      </c>
    </row>
    <row r="8" spans="1:17">
      <c r="A8" s="13">
        <v>3</v>
      </c>
      <c r="B8" s="129" t="s">
        <v>363</v>
      </c>
      <c r="C8" s="130">
        <v>115</v>
      </c>
      <c r="D8" s="131" t="s">
        <v>45</v>
      </c>
      <c r="E8" s="131" t="s">
        <v>8</v>
      </c>
      <c r="F8" s="37">
        <f t="shared" ca="1" si="0"/>
        <v>0.46</v>
      </c>
      <c r="G8" s="11">
        <f t="shared" ca="1" si="1"/>
        <v>49.68</v>
      </c>
      <c r="H8" s="132">
        <v>6</v>
      </c>
      <c r="I8" s="132">
        <v>18</v>
      </c>
      <c r="J8" s="11">
        <f t="shared" si="2"/>
        <v>108</v>
      </c>
      <c r="K8" s="9">
        <v>1</v>
      </c>
      <c r="L8" s="38">
        <f t="shared" ca="1" si="3"/>
        <v>0.41399999999999998</v>
      </c>
      <c r="M8" s="5">
        <v>1</v>
      </c>
      <c r="N8" s="46">
        <f ca="1">SUMIF(A6:A43,M8,L6:L43)</f>
        <v>0.41399999999999998</v>
      </c>
      <c r="O8" s="43"/>
      <c r="P8" s="47"/>
      <c r="Q8" s="48"/>
    </row>
    <row r="9" spans="1:17">
      <c r="A9" s="13">
        <v>4</v>
      </c>
      <c r="B9" s="129" t="s">
        <v>364</v>
      </c>
      <c r="C9" s="130">
        <v>115</v>
      </c>
      <c r="D9" s="131" t="s">
        <v>45</v>
      </c>
      <c r="E9" s="131" t="s">
        <v>8</v>
      </c>
      <c r="F9" s="37">
        <f t="shared" ca="1" si="0"/>
        <v>0.46</v>
      </c>
      <c r="G9" s="11">
        <f t="shared" ca="1" si="1"/>
        <v>49.68</v>
      </c>
      <c r="H9" s="132">
        <v>6</v>
      </c>
      <c r="I9" s="132">
        <v>18</v>
      </c>
      <c r="J9" s="11">
        <f t="shared" si="2"/>
        <v>108</v>
      </c>
      <c r="K9" s="9">
        <v>1</v>
      </c>
      <c r="L9" s="38">
        <f t="shared" ca="1" si="3"/>
        <v>0.41399999999999998</v>
      </c>
      <c r="M9" s="5">
        <v>2</v>
      </c>
      <c r="N9" s="46">
        <f ca="1">SUMIF(A6:A43,M9,L6:L43)</f>
        <v>0.625</v>
      </c>
      <c r="O9" s="43"/>
      <c r="P9" s="47"/>
      <c r="Q9" s="48"/>
    </row>
    <row r="10" spans="1:17">
      <c r="A10" s="13">
        <v>5</v>
      </c>
      <c r="B10" s="129" t="s">
        <v>365</v>
      </c>
      <c r="C10" s="130">
        <v>115</v>
      </c>
      <c r="D10" s="131" t="s">
        <v>47</v>
      </c>
      <c r="E10" s="131" t="s">
        <v>11</v>
      </c>
      <c r="F10" s="37">
        <f t="shared" ca="1" si="0"/>
        <v>0.25</v>
      </c>
      <c r="G10" s="11">
        <f t="shared" ca="1" si="1"/>
        <v>75</v>
      </c>
      <c r="H10" s="132">
        <v>3</v>
      </c>
      <c r="I10" s="132">
        <v>100</v>
      </c>
      <c r="J10" s="11">
        <f t="shared" si="2"/>
        <v>300</v>
      </c>
      <c r="K10" s="9">
        <v>1</v>
      </c>
      <c r="L10" s="38">
        <f t="shared" ca="1" si="3"/>
        <v>0.625</v>
      </c>
      <c r="M10" s="5">
        <v>3</v>
      </c>
      <c r="N10" s="46">
        <f ca="1">SUMIF(A6:A43,M10,L6:L43)</f>
        <v>0.41399999999999998</v>
      </c>
      <c r="O10" s="43"/>
      <c r="P10" s="47"/>
      <c r="Q10" s="48"/>
    </row>
    <row r="11" spans="1:17">
      <c r="A11" s="13">
        <v>6</v>
      </c>
      <c r="B11" s="129" t="s">
        <v>366</v>
      </c>
      <c r="C11" s="130">
        <v>115</v>
      </c>
      <c r="D11" s="131" t="s">
        <v>45</v>
      </c>
      <c r="E11" s="131" t="s">
        <v>8</v>
      </c>
      <c r="F11" s="37">
        <f t="shared" ca="1" si="0"/>
        <v>0.46</v>
      </c>
      <c r="G11" s="11">
        <f t="shared" ca="1" si="1"/>
        <v>49.68</v>
      </c>
      <c r="H11" s="132">
        <v>6</v>
      </c>
      <c r="I11" s="132">
        <v>18</v>
      </c>
      <c r="J11" s="11">
        <f t="shared" si="2"/>
        <v>108</v>
      </c>
      <c r="K11" s="9">
        <v>1</v>
      </c>
      <c r="L11" s="38">
        <f t="shared" ca="1" si="3"/>
        <v>0.41399999999999998</v>
      </c>
      <c r="M11" s="5">
        <v>4</v>
      </c>
      <c r="N11" s="46">
        <f ca="1">SUMIF(A6:A43,M11,L6:L43)</f>
        <v>0.41399999999999998</v>
      </c>
      <c r="O11" s="43"/>
      <c r="P11" s="47"/>
      <c r="Q11" s="48"/>
    </row>
    <row r="12" spans="1:17">
      <c r="A12" s="13">
        <v>7</v>
      </c>
      <c r="B12" s="129" t="s">
        <v>367</v>
      </c>
      <c r="C12" s="130">
        <v>115</v>
      </c>
      <c r="D12" s="131" t="s">
        <v>45</v>
      </c>
      <c r="E12" s="131" t="s">
        <v>8</v>
      </c>
      <c r="F12" s="37">
        <f t="shared" ca="1" si="0"/>
        <v>0.46</v>
      </c>
      <c r="G12" s="11">
        <f t="shared" ca="1" si="1"/>
        <v>49.68</v>
      </c>
      <c r="H12" s="132">
        <v>6</v>
      </c>
      <c r="I12" s="132">
        <v>18</v>
      </c>
      <c r="J12" s="11">
        <f t="shared" si="2"/>
        <v>108</v>
      </c>
      <c r="K12" s="9">
        <v>1</v>
      </c>
      <c r="L12" s="38">
        <f t="shared" ca="1" si="3"/>
        <v>0.41399999999999998</v>
      </c>
      <c r="M12" s="5">
        <v>5</v>
      </c>
      <c r="N12" s="46">
        <f ca="1">SUMIF(A6:A43,M12,L6:L43)</f>
        <v>0.625</v>
      </c>
      <c r="O12" s="43"/>
      <c r="P12" s="47"/>
      <c r="Q12" s="48"/>
    </row>
    <row r="13" spans="1:17" ht="15.75" thickBot="1">
      <c r="A13" s="13">
        <v>8</v>
      </c>
      <c r="B13" s="129" t="s">
        <v>368</v>
      </c>
      <c r="C13" s="130">
        <v>100</v>
      </c>
      <c r="D13" s="131" t="s">
        <v>47</v>
      </c>
      <c r="E13" s="131" t="s">
        <v>11</v>
      </c>
      <c r="F13" s="37">
        <f t="shared" ca="1" si="0"/>
        <v>0.25</v>
      </c>
      <c r="G13" s="11">
        <f t="shared" ca="1" si="1"/>
        <v>75</v>
      </c>
      <c r="H13" s="132">
        <v>3</v>
      </c>
      <c r="I13" s="132">
        <v>100</v>
      </c>
      <c r="J13" s="11">
        <f t="shared" si="2"/>
        <v>300</v>
      </c>
      <c r="K13" s="9">
        <v>1</v>
      </c>
      <c r="L13" s="38">
        <f t="shared" ca="1" si="3"/>
        <v>0.625</v>
      </c>
      <c r="M13" s="5">
        <v>6</v>
      </c>
      <c r="N13" s="46">
        <f ca="1">SUMIF(A6:A43,M13,L6:L43)</f>
        <v>0.41399999999999998</v>
      </c>
      <c r="O13" s="43"/>
      <c r="P13" s="47"/>
      <c r="Q13" s="48"/>
    </row>
    <row r="14" spans="1:17">
      <c r="A14" s="13">
        <v>9</v>
      </c>
      <c r="B14" s="129" t="s">
        <v>369</v>
      </c>
      <c r="C14" s="130">
        <v>100</v>
      </c>
      <c r="D14" s="131" t="s">
        <v>45</v>
      </c>
      <c r="E14" s="131" t="s">
        <v>8</v>
      </c>
      <c r="F14" s="37">
        <f t="shared" ca="1" si="0"/>
        <v>0.46</v>
      </c>
      <c r="G14" s="11">
        <f t="shared" ca="1" si="1"/>
        <v>49.68</v>
      </c>
      <c r="H14" s="132">
        <v>6</v>
      </c>
      <c r="I14" s="132">
        <v>18</v>
      </c>
      <c r="J14" s="11">
        <f t="shared" si="2"/>
        <v>108</v>
      </c>
      <c r="K14" s="9">
        <v>1</v>
      </c>
      <c r="L14" s="38">
        <f t="shared" ca="1" si="3"/>
        <v>0.41399999999999998</v>
      </c>
      <c r="M14" s="5">
        <v>7</v>
      </c>
      <c r="N14" s="46">
        <f ca="1">SUMIF(A6:A43,M14,L6:L43)</f>
        <v>0.41399999999999998</v>
      </c>
      <c r="O14" s="43"/>
      <c r="P14" s="49" t="s">
        <v>54</v>
      </c>
      <c r="Q14" s="206">
        <f ca="1">SUM(N8:N15)</f>
        <v>3.9450000000000003</v>
      </c>
    </row>
    <row r="15" spans="1:17" ht="15.75" thickBot="1">
      <c r="A15" s="13">
        <v>10</v>
      </c>
      <c r="B15" s="129" t="s">
        <v>370</v>
      </c>
      <c r="C15" s="130">
        <v>100</v>
      </c>
      <c r="D15" s="131" t="s">
        <v>45</v>
      </c>
      <c r="E15" s="131" t="s">
        <v>8</v>
      </c>
      <c r="F15" s="37">
        <f t="shared" ca="1" si="0"/>
        <v>0.46</v>
      </c>
      <c r="G15" s="11">
        <f t="shared" ca="1" si="1"/>
        <v>49.68</v>
      </c>
      <c r="H15" s="132">
        <v>6</v>
      </c>
      <c r="I15" s="132">
        <v>18</v>
      </c>
      <c r="J15" s="11">
        <f t="shared" si="2"/>
        <v>108</v>
      </c>
      <c r="K15" s="9">
        <v>1</v>
      </c>
      <c r="L15" s="38">
        <f t="shared" ca="1" si="3"/>
        <v>0.41399999999999998</v>
      </c>
      <c r="M15" s="5">
        <v>8</v>
      </c>
      <c r="N15" s="46">
        <f ca="1">SUMIF(A6:A43,M15,L6:L43)</f>
        <v>0.625</v>
      </c>
      <c r="O15" s="43"/>
      <c r="P15" s="50" t="s">
        <v>55</v>
      </c>
      <c r="Q15" s="207"/>
    </row>
    <row r="16" spans="1:17">
      <c r="A16" s="13">
        <v>11</v>
      </c>
      <c r="B16" s="129" t="s">
        <v>371</v>
      </c>
      <c r="C16" s="130">
        <v>100</v>
      </c>
      <c r="D16" s="131" t="s">
        <v>47</v>
      </c>
      <c r="E16" s="131" t="s">
        <v>11</v>
      </c>
      <c r="F16" s="37">
        <f t="shared" ca="1" si="0"/>
        <v>0.25</v>
      </c>
      <c r="G16" s="11">
        <f t="shared" ca="1" si="1"/>
        <v>75</v>
      </c>
      <c r="H16" s="132">
        <v>3</v>
      </c>
      <c r="I16" s="132">
        <v>100</v>
      </c>
      <c r="J16" s="11">
        <f t="shared" si="2"/>
        <v>300</v>
      </c>
      <c r="K16" s="9">
        <v>1</v>
      </c>
      <c r="L16" s="38">
        <f t="shared" ca="1" si="3"/>
        <v>0.625</v>
      </c>
      <c r="M16" s="6">
        <v>9</v>
      </c>
      <c r="N16" s="51">
        <f ca="1">SUMIF(A6:A43,M16,L6:L43)</f>
        <v>0.41399999999999998</v>
      </c>
      <c r="O16" s="43"/>
      <c r="P16" s="52" t="s">
        <v>56</v>
      </c>
      <c r="Q16" s="206">
        <f ca="1">SUM(N16:N23)</f>
        <v>3.0426666666666664</v>
      </c>
    </row>
    <row r="17" spans="1:17" ht="15.75" thickBot="1">
      <c r="A17" s="13">
        <v>12</v>
      </c>
      <c r="B17" s="129" t="s">
        <v>372</v>
      </c>
      <c r="C17" s="130">
        <v>100</v>
      </c>
      <c r="D17" s="131" t="s">
        <v>45</v>
      </c>
      <c r="E17" s="131" t="s">
        <v>8</v>
      </c>
      <c r="F17" s="37">
        <f t="shared" ca="1" si="0"/>
        <v>0.46</v>
      </c>
      <c r="G17" s="11">
        <f t="shared" ca="1" si="1"/>
        <v>49.68</v>
      </c>
      <c r="H17" s="132">
        <v>6</v>
      </c>
      <c r="I17" s="132">
        <v>18</v>
      </c>
      <c r="J17" s="11">
        <f t="shared" si="2"/>
        <v>108</v>
      </c>
      <c r="K17" s="9">
        <v>1</v>
      </c>
      <c r="L17" s="38">
        <f t="shared" ca="1" si="3"/>
        <v>0.41399999999999998</v>
      </c>
      <c r="M17" s="6">
        <v>10</v>
      </c>
      <c r="N17" s="51">
        <f ca="1">SUMIF(A6:A43,M17,L6:L43)</f>
        <v>0.41399999999999998</v>
      </c>
      <c r="O17" s="43"/>
      <c r="P17" s="53" t="s">
        <v>55</v>
      </c>
      <c r="Q17" s="207"/>
    </row>
    <row r="18" spans="1:17">
      <c r="A18" s="13">
        <v>13</v>
      </c>
      <c r="B18" s="129" t="s">
        <v>373</v>
      </c>
      <c r="C18" s="130">
        <v>100</v>
      </c>
      <c r="D18" s="131" t="s">
        <v>45</v>
      </c>
      <c r="E18" s="131" t="s">
        <v>8</v>
      </c>
      <c r="F18" s="37">
        <f t="shared" ca="1" si="0"/>
        <v>0.46</v>
      </c>
      <c r="G18" s="11">
        <f t="shared" ca="1" si="1"/>
        <v>49.68</v>
      </c>
      <c r="H18" s="132">
        <v>6</v>
      </c>
      <c r="I18" s="132">
        <v>18</v>
      </c>
      <c r="J18" s="11">
        <f t="shared" si="2"/>
        <v>108</v>
      </c>
      <c r="K18" s="9">
        <v>1</v>
      </c>
      <c r="L18" s="38">
        <f t="shared" ca="1" si="3"/>
        <v>0.41399999999999998</v>
      </c>
      <c r="M18" s="6">
        <v>11</v>
      </c>
      <c r="N18" s="51">
        <f ca="1">SUMIF(A6:A43,M18,L6:L43)</f>
        <v>0.625</v>
      </c>
      <c r="O18" s="43"/>
      <c r="P18" s="54"/>
      <c r="Q18" s="55"/>
    </row>
    <row r="19" spans="1:17">
      <c r="A19" s="13">
        <v>14</v>
      </c>
      <c r="B19" s="129" t="s">
        <v>374</v>
      </c>
      <c r="C19" s="130">
        <v>75</v>
      </c>
      <c r="D19" s="131" t="s">
        <v>47</v>
      </c>
      <c r="E19" s="131" t="s">
        <v>11</v>
      </c>
      <c r="F19" s="37">
        <f t="shared" ca="1" si="0"/>
        <v>0.25</v>
      </c>
      <c r="G19" s="11">
        <f t="shared" ca="1" si="1"/>
        <v>50</v>
      </c>
      <c r="H19" s="132">
        <v>2</v>
      </c>
      <c r="I19" s="132">
        <v>100</v>
      </c>
      <c r="J19" s="11">
        <f t="shared" si="2"/>
        <v>200</v>
      </c>
      <c r="K19" s="9">
        <v>1</v>
      </c>
      <c r="L19" s="38">
        <f t="shared" ca="1" si="3"/>
        <v>0.41666666666666669</v>
      </c>
      <c r="M19" s="6">
        <v>12</v>
      </c>
      <c r="N19" s="51">
        <f ca="1">SUMIF(A6:A43,M19,L6:L43)</f>
        <v>0.41399999999999998</v>
      </c>
      <c r="O19" s="43"/>
      <c r="P19" s="56"/>
      <c r="Q19" s="48"/>
    </row>
    <row r="20" spans="1:17" ht="15.75" thickBot="1">
      <c r="A20" s="13">
        <v>15</v>
      </c>
      <c r="B20" s="129" t="s">
        <v>375</v>
      </c>
      <c r="C20" s="130">
        <v>75</v>
      </c>
      <c r="D20" s="131" t="s">
        <v>38</v>
      </c>
      <c r="E20" s="131" t="s">
        <v>8</v>
      </c>
      <c r="F20" s="37">
        <f t="shared" ca="1" si="0"/>
        <v>0.46</v>
      </c>
      <c r="G20" s="11">
        <f t="shared" ca="1" si="1"/>
        <v>33.120000000000005</v>
      </c>
      <c r="H20" s="132">
        <v>4</v>
      </c>
      <c r="I20" s="132">
        <v>18</v>
      </c>
      <c r="J20" s="11">
        <f t="shared" si="2"/>
        <v>72</v>
      </c>
      <c r="K20" s="9">
        <v>1</v>
      </c>
      <c r="L20" s="38">
        <f t="shared" ca="1" si="3"/>
        <v>0.27600000000000002</v>
      </c>
      <c r="M20" s="6">
        <v>13</v>
      </c>
      <c r="N20" s="51">
        <f ca="1">SUMIF(A6:A43,M20,L6:L43)</f>
        <v>0.41399999999999998</v>
      </c>
      <c r="O20" s="43"/>
      <c r="P20" s="57"/>
      <c r="Q20" s="58"/>
    </row>
    <row r="21" spans="1:17" ht="15.75" thickBot="1">
      <c r="A21" s="13">
        <v>16</v>
      </c>
      <c r="B21" s="129" t="s">
        <v>376</v>
      </c>
      <c r="C21" s="130">
        <v>75</v>
      </c>
      <c r="D21" s="131" t="s">
        <v>45</v>
      </c>
      <c r="E21" s="131" t="s">
        <v>8</v>
      </c>
      <c r="F21" s="37">
        <f t="shared" ca="1" si="0"/>
        <v>0.46</v>
      </c>
      <c r="G21" s="11">
        <f t="shared" ca="1" si="1"/>
        <v>8.2800000000000011</v>
      </c>
      <c r="H21" s="132">
        <v>1</v>
      </c>
      <c r="I21" s="132">
        <v>18</v>
      </c>
      <c r="J21" s="11">
        <f t="shared" si="2"/>
        <v>18</v>
      </c>
      <c r="K21" s="9">
        <v>1</v>
      </c>
      <c r="L21" s="38">
        <f t="shared" ca="1" si="3"/>
        <v>6.9000000000000006E-2</v>
      </c>
      <c r="M21" s="6">
        <v>14</v>
      </c>
      <c r="N21" s="51">
        <f ca="1">SUMIF(A6:A43,M21,L6:L43)</f>
        <v>0.41666666666666669</v>
      </c>
      <c r="O21" s="43"/>
      <c r="P21" s="59" t="s">
        <v>57</v>
      </c>
      <c r="Q21" s="60">
        <f ca="1">SUM(G6:G43)</f>
        <v>838.51999999999987</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 ca="1">SUMIF(A6:A43,M22,L6:L43)</f>
        <v>0.27600000000000002</v>
      </c>
      <c r="O22" s="43"/>
      <c r="P22" s="59" t="s">
        <v>35</v>
      </c>
      <c r="Q22" s="61">
        <f>SUM(J6:J43)</f>
        <v>2462</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 ca="1">SUMIF(A6:A43,M23,L6:L43)</f>
        <v>6.9000000000000006E-2</v>
      </c>
      <c r="O23" s="62"/>
      <c r="P23" s="59" t="s">
        <v>58</v>
      </c>
      <c r="Q23" s="63">
        <f>SUM(C6:C43)</f>
        <v>1630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t="str">
        <f t="shared" si="1"/>
        <v/>
      </c>
      <c r="H26" s="7"/>
      <c r="I26" s="7"/>
      <c r="J26" s="11">
        <f t="shared" si="2"/>
        <v>0</v>
      </c>
      <c r="K26" s="9">
        <v>1</v>
      </c>
      <c r="L26" s="38">
        <f t="shared" si="3"/>
        <v>0</v>
      </c>
      <c r="M26" s="209"/>
      <c r="N26" s="199"/>
      <c r="O26" s="199"/>
      <c r="P26" s="199"/>
      <c r="Q26" s="200"/>
    </row>
    <row r="27" spans="1:17">
      <c r="A27" s="13"/>
      <c r="B27" s="10"/>
      <c r="C27" s="7"/>
      <c r="D27" s="7"/>
      <c r="E27" s="7"/>
      <c r="F27" s="37">
        <f t="shared" ca="1" si="0"/>
        <v>0</v>
      </c>
      <c r="G27" s="11" t="str">
        <f t="shared" si="1"/>
        <v/>
      </c>
      <c r="H27" s="7"/>
      <c r="I27" s="7"/>
      <c r="J27" s="11">
        <f t="shared" si="2"/>
        <v>0</v>
      </c>
      <c r="K27" s="9">
        <v>1</v>
      </c>
      <c r="L27" s="38">
        <f t="shared" si="3"/>
        <v>0</v>
      </c>
      <c r="M27" s="210"/>
      <c r="N27" s="201"/>
      <c r="O27" s="201"/>
      <c r="P27" s="201"/>
      <c r="Q27" s="202"/>
    </row>
    <row r="28" spans="1:17">
      <c r="A28" s="13"/>
      <c r="B28" s="10"/>
      <c r="C28" s="7"/>
      <c r="D28" s="7"/>
      <c r="E28" s="7"/>
      <c r="F28" s="37">
        <f t="shared" ca="1" si="0"/>
        <v>0</v>
      </c>
      <c r="G28" s="11" t="str">
        <f t="shared" si="1"/>
        <v/>
      </c>
      <c r="H28" s="7"/>
      <c r="I28" s="7"/>
      <c r="J28" s="11">
        <f t="shared" si="2"/>
        <v>0</v>
      </c>
      <c r="K28" s="9">
        <v>1</v>
      </c>
      <c r="L28" s="38">
        <f t="shared" si="3"/>
        <v>0</v>
      </c>
      <c r="M28" s="210"/>
      <c r="N28" s="201"/>
      <c r="O28" s="201"/>
      <c r="P28" s="201"/>
      <c r="Q28" s="202"/>
    </row>
    <row r="29" spans="1:17">
      <c r="A29" s="13"/>
      <c r="B29" s="10"/>
      <c r="C29" s="7"/>
      <c r="D29" s="7"/>
      <c r="E29" s="7"/>
      <c r="F29" s="37">
        <f t="shared" ca="1" si="0"/>
        <v>0</v>
      </c>
      <c r="G29" s="11" t="str">
        <f t="shared" si="1"/>
        <v/>
      </c>
      <c r="H29" s="7"/>
      <c r="I29" s="7"/>
      <c r="J29" s="11">
        <f t="shared" si="2"/>
        <v>0</v>
      </c>
      <c r="K29" s="9">
        <v>1</v>
      </c>
      <c r="L29" s="38">
        <f t="shared" si="3"/>
        <v>0</v>
      </c>
      <c r="M29" s="210"/>
      <c r="N29" s="201"/>
      <c r="O29" s="201"/>
      <c r="P29" s="201"/>
      <c r="Q29" s="202"/>
    </row>
    <row r="30" spans="1:17">
      <c r="A30" s="13"/>
      <c r="B30" s="10"/>
      <c r="C30" s="7"/>
      <c r="D30" s="7"/>
      <c r="E30" s="7"/>
      <c r="F30" s="37">
        <f t="shared" ca="1" si="0"/>
        <v>0</v>
      </c>
      <c r="G30" s="11" t="str">
        <f t="shared" si="1"/>
        <v/>
      </c>
      <c r="H30" s="7"/>
      <c r="I30" s="7"/>
      <c r="J30" s="11">
        <f t="shared" si="2"/>
        <v>0</v>
      </c>
      <c r="K30" s="9">
        <v>1</v>
      </c>
      <c r="L30" s="38">
        <f t="shared" si="3"/>
        <v>0</v>
      </c>
      <c r="M30" s="210"/>
      <c r="N30" s="201"/>
      <c r="O30" s="201"/>
      <c r="P30" s="201"/>
      <c r="Q30" s="202"/>
    </row>
    <row r="31" spans="1:17">
      <c r="A31" s="13"/>
      <c r="B31" s="10"/>
      <c r="C31" s="7"/>
      <c r="D31" s="7"/>
      <c r="E31" s="7"/>
      <c r="F31" s="37">
        <f t="shared" ca="1" si="0"/>
        <v>0</v>
      </c>
      <c r="G31" s="11" t="str">
        <f t="shared" si="1"/>
        <v/>
      </c>
      <c r="H31" s="7"/>
      <c r="I31" s="7"/>
      <c r="J31" s="11">
        <f t="shared" si="2"/>
        <v>0</v>
      </c>
      <c r="K31" s="9">
        <v>1</v>
      </c>
      <c r="L31" s="38">
        <f t="shared" si="3"/>
        <v>0</v>
      </c>
      <c r="M31" s="210"/>
      <c r="N31" s="201"/>
      <c r="O31" s="201"/>
      <c r="P31" s="201"/>
      <c r="Q31" s="202"/>
    </row>
    <row r="32" spans="1:17">
      <c r="A32" s="13"/>
      <c r="B32" s="10"/>
      <c r="C32" s="7"/>
      <c r="D32" s="7"/>
      <c r="E32" s="7"/>
      <c r="F32" s="37">
        <f t="shared" ca="1" si="0"/>
        <v>0</v>
      </c>
      <c r="G32" s="11" t="str">
        <f t="shared" si="1"/>
        <v/>
      </c>
      <c r="H32" s="7"/>
      <c r="I32" s="7"/>
      <c r="J32" s="11">
        <f t="shared" si="2"/>
        <v>0</v>
      </c>
      <c r="K32" s="9">
        <v>1</v>
      </c>
      <c r="L32" s="38">
        <f t="shared" si="3"/>
        <v>0</v>
      </c>
      <c r="M32" s="210"/>
      <c r="N32" s="201"/>
      <c r="O32" s="201"/>
      <c r="P32" s="201"/>
      <c r="Q32" s="202"/>
    </row>
    <row r="33" spans="1:17">
      <c r="A33" s="13"/>
      <c r="B33" s="10"/>
      <c r="C33" s="7"/>
      <c r="D33" s="7"/>
      <c r="E33" s="7"/>
      <c r="F33" s="37">
        <f t="shared" ca="1" si="0"/>
        <v>0</v>
      </c>
      <c r="G33" s="11" t="str">
        <f t="shared" si="1"/>
        <v/>
      </c>
      <c r="H33" s="7"/>
      <c r="I33" s="7"/>
      <c r="J33" s="11">
        <f t="shared" si="2"/>
        <v>0</v>
      </c>
      <c r="K33" s="9">
        <v>1</v>
      </c>
      <c r="L33" s="38">
        <f t="shared" si="3"/>
        <v>0</v>
      </c>
      <c r="M33" s="210"/>
      <c r="N33" s="201"/>
      <c r="O33" s="201"/>
      <c r="P33" s="201"/>
      <c r="Q33" s="202"/>
    </row>
    <row r="34" spans="1:17">
      <c r="A34" s="13"/>
      <c r="B34" s="10"/>
      <c r="C34" s="7"/>
      <c r="D34" s="7"/>
      <c r="E34" s="7"/>
      <c r="F34" s="37">
        <f t="shared" ca="1" si="0"/>
        <v>0</v>
      </c>
      <c r="G34" s="11" t="str">
        <f t="shared" si="1"/>
        <v/>
      </c>
      <c r="H34" s="7"/>
      <c r="I34" s="7"/>
      <c r="J34" s="11">
        <f t="shared" si="2"/>
        <v>0</v>
      </c>
      <c r="K34" s="9">
        <v>1</v>
      </c>
      <c r="L34" s="38">
        <f t="shared" si="3"/>
        <v>0</v>
      </c>
      <c r="M34" s="210"/>
      <c r="N34" s="201"/>
      <c r="O34" s="201"/>
      <c r="P34" s="201"/>
      <c r="Q34" s="202"/>
    </row>
    <row r="35" spans="1:17">
      <c r="A35" s="13"/>
      <c r="B35" s="10"/>
      <c r="C35" s="7"/>
      <c r="D35" s="7"/>
      <c r="E35" s="7"/>
      <c r="F35" s="37">
        <f t="shared" ca="1" si="0"/>
        <v>0</v>
      </c>
      <c r="G35" s="11" t="str">
        <f t="shared" si="1"/>
        <v/>
      </c>
      <c r="H35" s="7"/>
      <c r="I35" s="7"/>
      <c r="J35" s="11">
        <f t="shared" si="2"/>
        <v>0</v>
      </c>
      <c r="K35" s="9">
        <v>1</v>
      </c>
      <c r="L35" s="38">
        <f t="shared" si="3"/>
        <v>0</v>
      </c>
      <c r="M35" s="210"/>
      <c r="N35" s="201"/>
      <c r="O35" s="201"/>
      <c r="P35" s="201"/>
      <c r="Q35" s="202"/>
    </row>
    <row r="36" spans="1:17">
      <c r="A36" s="13"/>
      <c r="B36" s="10"/>
      <c r="C36" s="7"/>
      <c r="D36" s="7"/>
      <c r="E36" s="7"/>
      <c r="F36" s="37">
        <f t="shared" ca="1" si="0"/>
        <v>0</v>
      </c>
      <c r="G36" s="11" t="str">
        <f t="shared" si="1"/>
        <v/>
      </c>
      <c r="H36" s="7"/>
      <c r="I36" s="7"/>
      <c r="J36" s="11">
        <f t="shared" si="2"/>
        <v>0</v>
      </c>
      <c r="K36" s="9">
        <v>1</v>
      </c>
      <c r="L36" s="38">
        <f t="shared" si="3"/>
        <v>0</v>
      </c>
      <c r="M36" s="210"/>
      <c r="N36" s="201"/>
      <c r="O36" s="201"/>
      <c r="P36" s="201"/>
      <c r="Q36" s="202"/>
    </row>
    <row r="37" spans="1:17">
      <c r="A37" s="13"/>
      <c r="B37" s="10"/>
      <c r="C37" s="7"/>
      <c r="D37" s="7"/>
      <c r="E37" s="7"/>
      <c r="F37" s="37">
        <f t="shared" ca="1" si="0"/>
        <v>0</v>
      </c>
      <c r="G37" s="11" t="str">
        <f t="shared" si="1"/>
        <v/>
      </c>
      <c r="H37" s="7"/>
      <c r="I37" s="7"/>
      <c r="J37" s="11">
        <f t="shared" si="2"/>
        <v>0</v>
      </c>
      <c r="K37" s="9">
        <v>1</v>
      </c>
      <c r="L37" s="38">
        <f t="shared" si="3"/>
        <v>0</v>
      </c>
      <c r="M37" s="210"/>
      <c r="N37" s="201"/>
      <c r="O37" s="201"/>
      <c r="P37" s="201"/>
      <c r="Q37" s="202"/>
    </row>
    <row r="38" spans="1:17">
      <c r="A38" s="13"/>
      <c r="B38" s="10"/>
      <c r="C38" s="7"/>
      <c r="D38" s="7"/>
      <c r="E38" s="7"/>
      <c r="F38" s="37">
        <f t="shared" ca="1" si="0"/>
        <v>0</v>
      </c>
      <c r="G38" s="11" t="str">
        <f t="shared" si="1"/>
        <v/>
      </c>
      <c r="H38" s="7"/>
      <c r="I38" s="7"/>
      <c r="J38" s="11">
        <f t="shared" si="2"/>
        <v>0</v>
      </c>
      <c r="K38" s="9">
        <v>1</v>
      </c>
      <c r="L38" s="38">
        <f t="shared" si="3"/>
        <v>0</v>
      </c>
      <c r="M38" s="210"/>
      <c r="N38" s="201"/>
      <c r="O38" s="201"/>
      <c r="P38" s="201"/>
      <c r="Q38" s="202"/>
    </row>
    <row r="39" spans="1:17">
      <c r="A39" s="13"/>
      <c r="B39" s="10"/>
      <c r="C39" s="7"/>
      <c r="D39" s="7"/>
      <c r="E39" s="7"/>
      <c r="F39" s="37">
        <f t="shared" ca="1" si="0"/>
        <v>0</v>
      </c>
      <c r="G39" s="11" t="str">
        <f t="shared" si="1"/>
        <v/>
      </c>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t="str">
        <f t="shared" si="1"/>
        <v/>
      </c>
      <c r="H40" s="7"/>
      <c r="I40" s="7"/>
      <c r="J40" s="11">
        <f t="shared" si="2"/>
        <v>0</v>
      </c>
      <c r="K40" s="9">
        <v>1</v>
      </c>
      <c r="L40" s="38">
        <f t="shared" si="3"/>
        <v>0</v>
      </c>
      <c r="M40" s="210"/>
      <c r="N40" s="201"/>
      <c r="O40" s="201"/>
      <c r="P40" s="201"/>
      <c r="Q40" s="202"/>
    </row>
    <row r="41" spans="1:17">
      <c r="A41" s="13"/>
      <c r="B41" s="10"/>
      <c r="C41" s="7"/>
      <c r="D41" s="7"/>
      <c r="E41" s="7"/>
      <c r="F41" s="37">
        <f t="shared" ca="1" si="0"/>
        <v>0</v>
      </c>
      <c r="G41" s="11" t="str">
        <f t="shared" si="1"/>
        <v/>
      </c>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t="str">
        <f t="shared" si="1"/>
        <v/>
      </c>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11" t="str">
        <f t="shared" si="1"/>
        <v/>
      </c>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24" priority="4" operator="greaterThan">
      <formula>8</formula>
    </cfRule>
  </conditionalFormatting>
  <conditionalFormatting sqref="Q14:Q17">
    <cfRule type="cellIs" dxfId="123" priority="3" operator="greaterThan">
      <formula>$K$2</formula>
    </cfRule>
  </conditionalFormatting>
  <conditionalFormatting sqref="Q7">
    <cfRule type="cellIs" dxfId="122" priority="2" operator="greaterThan">
      <formula>$I$2</formula>
    </cfRule>
  </conditionalFormatting>
  <conditionalFormatting sqref="F6:F43 J6:J43 L6:L43">
    <cfRule type="cellIs" dxfId="121"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262" orientation="landscape" r:id="rId1"/>
  <legacyDrawing r:id="rId2"/>
</worksheet>
</file>

<file path=xl/worksheets/sheet12.xml><?xml version="1.0" encoding="utf-8"?>
<worksheet xmlns="http://schemas.openxmlformats.org/spreadsheetml/2006/main" xmlns:r="http://schemas.openxmlformats.org/officeDocument/2006/relationships">
  <sheetPr>
    <tabColor theme="4" tint="-0.249977111117893"/>
  </sheetPr>
  <dimension ref="A1:Q45"/>
  <sheetViews>
    <sheetView zoomScaleNormal="100" zoomScaleSheetLayoutView="100" workbookViewId="0">
      <pane xSplit="1" ySplit="3" topLeftCell="B4" activePane="bottomRight" state="frozen"/>
      <selection pane="topRight" activeCell="B1" sqref="B1"/>
      <selection pane="bottomLeft" activeCell="A4" sqref="A4"/>
      <selection pane="bottomRight" activeCell="C13" sqref="C13:C1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7</v>
      </c>
      <c r="D1" s="21"/>
      <c r="E1" s="205" t="s">
        <v>25</v>
      </c>
      <c r="F1" s="205"/>
      <c r="G1" s="205"/>
      <c r="H1" s="205"/>
      <c r="I1" s="205"/>
      <c r="J1" s="21"/>
      <c r="K1" s="21"/>
      <c r="L1" s="21"/>
      <c r="M1" s="21"/>
      <c r="N1" s="21"/>
      <c r="O1" s="21"/>
      <c r="P1" s="21"/>
      <c r="Q1" s="22"/>
    </row>
    <row r="2" spans="1:17" ht="15.75" thickBot="1">
      <c r="A2" s="23"/>
      <c r="B2" s="24" t="s">
        <v>49</v>
      </c>
      <c r="C2" s="4">
        <v>7</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376</v>
      </c>
      <c r="C6" s="133">
        <v>75</v>
      </c>
      <c r="D6" s="131" t="s">
        <v>45</v>
      </c>
      <c r="E6" s="131" t="s">
        <v>8</v>
      </c>
      <c r="F6" s="37">
        <f ca="1">SUMIF(type1,E6,bulbwatts)</f>
        <v>0.46</v>
      </c>
      <c r="G6" s="11">
        <f ca="1">IF(H6&gt;0,J6*F6,"")</f>
        <v>8.2800000000000011</v>
      </c>
      <c r="H6" s="132">
        <v>1</v>
      </c>
      <c r="I6" s="132">
        <v>18</v>
      </c>
      <c r="J6" s="11">
        <f>H6*I6</f>
        <v>18</v>
      </c>
      <c r="K6" s="9">
        <v>1</v>
      </c>
      <c r="L6" s="38">
        <f ca="1">IF(H6&gt;0,((J6*F6)/120)*K6,0)</f>
        <v>6.9000000000000006E-2</v>
      </c>
      <c r="M6" s="203" t="s">
        <v>50</v>
      </c>
      <c r="N6" s="204"/>
      <c r="O6" s="39"/>
      <c r="P6" s="40" t="s">
        <v>53</v>
      </c>
      <c r="Q6" s="41"/>
    </row>
    <row r="7" spans="1:17" ht="15.75" thickBot="1">
      <c r="A7" s="13">
        <v>2</v>
      </c>
      <c r="B7" s="129" t="s">
        <v>377</v>
      </c>
      <c r="C7" s="133">
        <v>75</v>
      </c>
      <c r="D7" s="131" t="s">
        <v>45</v>
      </c>
      <c r="E7" s="131" t="s">
        <v>8</v>
      </c>
      <c r="F7" s="37">
        <f t="shared" ref="F7:F43" ca="1" si="0">SUMIF(type1,E7,bulbwatts)</f>
        <v>0.46</v>
      </c>
      <c r="G7" s="11">
        <f t="shared" ref="G7:G21" ca="1" si="1">IF(H7&gt;0,J7*F7,"")</f>
        <v>8.2800000000000011</v>
      </c>
      <c r="H7" s="132">
        <v>1</v>
      </c>
      <c r="I7" s="132">
        <v>18</v>
      </c>
      <c r="J7" s="11">
        <f t="shared" ref="J7:J43" si="2">H7*I7</f>
        <v>18</v>
      </c>
      <c r="K7" s="9">
        <v>1</v>
      </c>
      <c r="L7" s="38">
        <f t="shared" ref="L7:L43" ca="1" si="3">IF(H7&gt;0,((J7*F7)/120)*K7,0)</f>
        <v>6.9000000000000006E-2</v>
      </c>
      <c r="M7" s="42" t="s">
        <v>26</v>
      </c>
      <c r="N7" s="42" t="s">
        <v>51</v>
      </c>
      <c r="O7" s="43"/>
      <c r="P7" s="44" t="s">
        <v>65</v>
      </c>
      <c r="Q7" s="45">
        <f ca="1">SUM(N8:N23)</f>
        <v>9.7445000000000004</v>
      </c>
    </row>
    <row r="8" spans="1:17">
      <c r="A8" s="13">
        <v>3</v>
      </c>
      <c r="B8" s="129" t="s">
        <v>378</v>
      </c>
      <c r="C8" s="133">
        <v>75</v>
      </c>
      <c r="D8" s="131" t="s">
        <v>45</v>
      </c>
      <c r="E8" s="131" t="s">
        <v>8</v>
      </c>
      <c r="F8" s="37">
        <f t="shared" ca="1" si="0"/>
        <v>0.46</v>
      </c>
      <c r="G8" s="11">
        <f t="shared" ca="1" si="1"/>
        <v>8.2800000000000011</v>
      </c>
      <c r="H8" s="132">
        <v>1</v>
      </c>
      <c r="I8" s="132">
        <v>18</v>
      </c>
      <c r="J8" s="11">
        <f t="shared" si="2"/>
        <v>18</v>
      </c>
      <c r="K8" s="9">
        <v>1</v>
      </c>
      <c r="L8" s="38">
        <f t="shared" ca="1" si="3"/>
        <v>6.9000000000000006E-2</v>
      </c>
      <c r="M8" s="5">
        <v>1</v>
      </c>
      <c r="N8" s="46">
        <f ca="1">SUMIF(A6:A43,M8,L6:L43)</f>
        <v>6.9000000000000006E-2</v>
      </c>
      <c r="O8" s="43"/>
      <c r="P8" s="47"/>
      <c r="Q8" s="48"/>
    </row>
    <row r="9" spans="1:17">
      <c r="A9" s="13">
        <v>4</v>
      </c>
      <c r="B9" s="129" t="s">
        <v>379</v>
      </c>
      <c r="C9" s="133">
        <v>110</v>
      </c>
      <c r="D9" s="131" t="s">
        <v>47</v>
      </c>
      <c r="E9" s="131" t="s">
        <v>11</v>
      </c>
      <c r="F9" s="37">
        <f t="shared" ca="1" si="0"/>
        <v>0.25</v>
      </c>
      <c r="G9" s="11">
        <f t="shared" ca="1" si="1"/>
        <v>75</v>
      </c>
      <c r="H9" s="132">
        <v>3</v>
      </c>
      <c r="I9" s="132">
        <v>100</v>
      </c>
      <c r="J9" s="11">
        <f t="shared" si="2"/>
        <v>300</v>
      </c>
      <c r="K9" s="9">
        <v>1</v>
      </c>
      <c r="L9" s="38">
        <f t="shared" ca="1" si="3"/>
        <v>0.625</v>
      </c>
      <c r="M9" s="5">
        <v>2</v>
      </c>
      <c r="N9" s="46">
        <f ca="1">SUMIF(A6:A43,M9,L6:L43)</f>
        <v>6.9000000000000006E-2</v>
      </c>
      <c r="O9" s="43"/>
      <c r="P9" s="47"/>
      <c r="Q9" s="48"/>
    </row>
    <row r="10" spans="1:17">
      <c r="A10" s="13">
        <v>5</v>
      </c>
      <c r="B10" s="129" t="s">
        <v>380</v>
      </c>
      <c r="C10" s="133">
        <v>110</v>
      </c>
      <c r="D10" s="131" t="s">
        <v>47</v>
      </c>
      <c r="E10" s="131" t="s">
        <v>11</v>
      </c>
      <c r="F10" s="37">
        <f t="shared" ca="1" si="0"/>
        <v>0.25</v>
      </c>
      <c r="G10" s="11">
        <f t="shared" ca="1" si="1"/>
        <v>75</v>
      </c>
      <c r="H10" s="132">
        <v>3</v>
      </c>
      <c r="I10" s="132">
        <v>100</v>
      </c>
      <c r="J10" s="11">
        <f t="shared" si="2"/>
        <v>300</v>
      </c>
      <c r="K10" s="9">
        <v>1</v>
      </c>
      <c r="L10" s="38">
        <f t="shared" ca="1" si="3"/>
        <v>0.625</v>
      </c>
      <c r="M10" s="5">
        <v>3</v>
      </c>
      <c r="N10" s="46">
        <f ca="1">SUMIF(A6:A43,M10,L6:L43)</f>
        <v>6.9000000000000006E-2</v>
      </c>
      <c r="O10" s="43"/>
      <c r="P10" s="47"/>
      <c r="Q10" s="48"/>
    </row>
    <row r="11" spans="1:17">
      <c r="A11" s="13">
        <v>6</v>
      </c>
      <c r="B11" s="129" t="s">
        <v>381</v>
      </c>
      <c r="C11" s="133">
        <v>110</v>
      </c>
      <c r="D11" s="131" t="s">
        <v>47</v>
      </c>
      <c r="E11" s="131" t="s">
        <v>11</v>
      </c>
      <c r="F11" s="37">
        <f t="shared" ca="1" si="0"/>
        <v>0.25</v>
      </c>
      <c r="G11" s="11">
        <f t="shared" ca="1" si="1"/>
        <v>75</v>
      </c>
      <c r="H11" s="132">
        <v>3</v>
      </c>
      <c r="I11" s="132">
        <v>100</v>
      </c>
      <c r="J11" s="11">
        <f t="shared" si="2"/>
        <v>300</v>
      </c>
      <c r="K11" s="9">
        <v>1</v>
      </c>
      <c r="L11" s="38">
        <f t="shared" ca="1" si="3"/>
        <v>0.625</v>
      </c>
      <c r="M11" s="5">
        <v>4</v>
      </c>
      <c r="N11" s="46">
        <f ca="1">SUMIF(A6:A43,M11,L6:L43)</f>
        <v>0.625</v>
      </c>
      <c r="O11" s="43"/>
      <c r="P11" s="47"/>
      <c r="Q11" s="48"/>
    </row>
    <row r="12" spans="1:17">
      <c r="A12" s="13">
        <v>7</v>
      </c>
      <c r="B12" s="129" t="s">
        <v>382</v>
      </c>
      <c r="C12" s="133">
        <v>110</v>
      </c>
      <c r="D12" s="131" t="s">
        <v>47</v>
      </c>
      <c r="E12" s="131" t="s">
        <v>11</v>
      </c>
      <c r="F12" s="37">
        <f t="shared" ca="1" si="0"/>
        <v>0.25</v>
      </c>
      <c r="G12" s="11">
        <f t="shared" ca="1" si="1"/>
        <v>75</v>
      </c>
      <c r="H12" s="132">
        <v>3</v>
      </c>
      <c r="I12" s="132">
        <v>100</v>
      </c>
      <c r="J12" s="11">
        <f t="shared" si="2"/>
        <v>300</v>
      </c>
      <c r="K12" s="9">
        <v>1</v>
      </c>
      <c r="L12" s="38">
        <f t="shared" ca="1" si="3"/>
        <v>0.625</v>
      </c>
      <c r="M12" s="5">
        <v>5</v>
      </c>
      <c r="N12" s="46">
        <f ca="1">SUMIF(A6:A43,M12,L6:L43)</f>
        <v>0.625</v>
      </c>
      <c r="O12" s="43"/>
      <c r="P12" s="47"/>
      <c r="Q12" s="48"/>
    </row>
    <row r="13" spans="1:17" ht="15.75" thickBot="1">
      <c r="A13" s="13">
        <v>8</v>
      </c>
      <c r="B13" s="129" t="s">
        <v>383</v>
      </c>
      <c r="C13" s="133">
        <v>100</v>
      </c>
      <c r="D13" s="131" t="s">
        <v>47</v>
      </c>
      <c r="E13" s="131" t="s">
        <v>11</v>
      </c>
      <c r="F13" s="37">
        <f t="shared" ca="1" si="0"/>
        <v>0.25</v>
      </c>
      <c r="G13" s="11">
        <f t="shared" ca="1" si="1"/>
        <v>75</v>
      </c>
      <c r="H13" s="132">
        <v>3</v>
      </c>
      <c r="I13" s="132">
        <v>100</v>
      </c>
      <c r="J13" s="11">
        <f t="shared" si="2"/>
        <v>300</v>
      </c>
      <c r="K13" s="9">
        <v>1</v>
      </c>
      <c r="L13" s="38">
        <f t="shared" ca="1" si="3"/>
        <v>0.625</v>
      </c>
      <c r="M13" s="5">
        <v>6</v>
      </c>
      <c r="N13" s="46">
        <f ca="1">SUMIF(A6:A43,M13,L6:L43)</f>
        <v>0.625</v>
      </c>
      <c r="O13" s="43"/>
      <c r="P13" s="47"/>
      <c r="Q13" s="48"/>
    </row>
    <row r="14" spans="1:17">
      <c r="A14" s="13">
        <v>9</v>
      </c>
      <c r="B14" s="129" t="s">
        <v>384</v>
      </c>
      <c r="C14" s="133">
        <v>100</v>
      </c>
      <c r="D14" s="131" t="s">
        <v>47</v>
      </c>
      <c r="E14" s="131" t="s">
        <v>11</v>
      </c>
      <c r="F14" s="37">
        <f t="shared" ca="1" si="0"/>
        <v>0.25</v>
      </c>
      <c r="G14" s="11">
        <f t="shared" ca="1" si="1"/>
        <v>75</v>
      </c>
      <c r="H14" s="132">
        <v>3</v>
      </c>
      <c r="I14" s="132">
        <v>100</v>
      </c>
      <c r="J14" s="11">
        <f t="shared" si="2"/>
        <v>300</v>
      </c>
      <c r="K14" s="9">
        <v>1</v>
      </c>
      <c r="L14" s="38">
        <f t="shared" ca="1" si="3"/>
        <v>0.625</v>
      </c>
      <c r="M14" s="5">
        <v>7</v>
      </c>
      <c r="N14" s="46">
        <f ca="1">SUMIF(A6:A43,M14,L6:L43)</f>
        <v>0.625</v>
      </c>
      <c r="O14" s="43"/>
      <c r="P14" s="49" t="s">
        <v>54</v>
      </c>
      <c r="Q14" s="206">
        <f ca="1">SUM(N8:N15)</f>
        <v>3.3319999999999999</v>
      </c>
    </row>
    <row r="15" spans="1:17" ht="15.75" thickBot="1">
      <c r="A15" s="13">
        <v>10</v>
      </c>
      <c r="B15" s="129" t="s">
        <v>385</v>
      </c>
      <c r="C15" s="133">
        <v>100</v>
      </c>
      <c r="D15" s="131" t="s">
        <v>47</v>
      </c>
      <c r="E15" s="131" t="s">
        <v>11</v>
      </c>
      <c r="F15" s="37">
        <f t="shared" ca="1" si="0"/>
        <v>0.25</v>
      </c>
      <c r="G15" s="11">
        <f t="shared" ca="1" si="1"/>
        <v>75</v>
      </c>
      <c r="H15" s="132">
        <v>3</v>
      </c>
      <c r="I15" s="132">
        <v>100</v>
      </c>
      <c r="J15" s="11">
        <f t="shared" si="2"/>
        <v>300</v>
      </c>
      <c r="K15" s="9">
        <v>1</v>
      </c>
      <c r="L15" s="38">
        <f t="shared" ca="1" si="3"/>
        <v>0.625</v>
      </c>
      <c r="M15" s="5">
        <v>8</v>
      </c>
      <c r="N15" s="46">
        <f ca="1">SUMIF(A6:A43,M15,L6:L43)</f>
        <v>0.625</v>
      </c>
      <c r="O15" s="43"/>
      <c r="P15" s="50" t="s">
        <v>55</v>
      </c>
      <c r="Q15" s="207"/>
    </row>
    <row r="16" spans="1:17">
      <c r="A16" s="13">
        <v>11</v>
      </c>
      <c r="B16" s="129" t="s">
        <v>386</v>
      </c>
      <c r="C16" s="133">
        <v>100</v>
      </c>
      <c r="D16" s="131" t="s">
        <v>47</v>
      </c>
      <c r="E16" s="131" t="s">
        <v>11</v>
      </c>
      <c r="F16" s="37">
        <f t="shared" ca="1" si="0"/>
        <v>0.25</v>
      </c>
      <c r="G16" s="11">
        <f t="shared" ca="1" si="1"/>
        <v>75</v>
      </c>
      <c r="H16" s="132">
        <v>3</v>
      </c>
      <c r="I16" s="132">
        <v>100</v>
      </c>
      <c r="J16" s="11">
        <f t="shared" si="2"/>
        <v>300</v>
      </c>
      <c r="K16" s="9">
        <v>1</v>
      </c>
      <c r="L16" s="38">
        <f t="shared" ca="1" si="3"/>
        <v>0.625</v>
      </c>
      <c r="M16" s="6">
        <v>9</v>
      </c>
      <c r="N16" s="51">
        <f ca="1">SUMIF(A6:A43,M16,L6:L43)</f>
        <v>0.625</v>
      </c>
      <c r="O16" s="43"/>
      <c r="P16" s="52" t="s">
        <v>56</v>
      </c>
      <c r="Q16" s="206">
        <f ca="1">SUM(N16:N23)</f>
        <v>6.4124999999999996</v>
      </c>
    </row>
    <row r="17" spans="1:17" ht="15.75" thickBot="1">
      <c r="A17" s="13">
        <v>12</v>
      </c>
      <c r="B17" s="129" t="s">
        <v>387</v>
      </c>
      <c r="C17" s="130">
        <v>100</v>
      </c>
      <c r="D17" s="131" t="s">
        <v>47</v>
      </c>
      <c r="E17" s="131" t="s">
        <v>11</v>
      </c>
      <c r="F17" s="37">
        <f t="shared" ca="1" si="0"/>
        <v>0.25</v>
      </c>
      <c r="G17" s="11">
        <f t="shared" ca="1" si="1"/>
        <v>75</v>
      </c>
      <c r="H17" s="132">
        <v>3</v>
      </c>
      <c r="I17" s="132">
        <v>100</v>
      </c>
      <c r="J17" s="11">
        <f t="shared" si="2"/>
        <v>300</v>
      </c>
      <c r="K17" s="9">
        <v>1</v>
      </c>
      <c r="L17" s="38">
        <f t="shared" ca="1" si="3"/>
        <v>0.625</v>
      </c>
      <c r="M17" s="6">
        <v>10</v>
      </c>
      <c r="N17" s="51">
        <f ca="1">SUMIF(A6:A43,M17,L6:L43)</f>
        <v>0.625</v>
      </c>
      <c r="O17" s="43"/>
      <c r="P17" s="53" t="s">
        <v>55</v>
      </c>
      <c r="Q17" s="207"/>
    </row>
    <row r="18" spans="1:17">
      <c r="A18" s="13">
        <v>13</v>
      </c>
      <c r="B18" s="129" t="s">
        <v>584</v>
      </c>
      <c r="C18" s="130">
        <v>100</v>
      </c>
      <c r="D18" s="131" t="s">
        <v>48</v>
      </c>
      <c r="E18" s="131" t="s">
        <v>8</v>
      </c>
      <c r="F18" s="37">
        <f t="shared" ca="1" si="0"/>
        <v>0.46</v>
      </c>
      <c r="G18" s="11">
        <f t="shared" ca="1" si="1"/>
        <v>207</v>
      </c>
      <c r="H18" s="132">
        <v>25</v>
      </c>
      <c r="I18" s="132">
        <v>18</v>
      </c>
      <c r="J18" s="11">
        <f t="shared" si="2"/>
        <v>450</v>
      </c>
      <c r="K18" s="9">
        <v>1</v>
      </c>
      <c r="L18" s="38">
        <f t="shared" ca="1" si="3"/>
        <v>1.7250000000000001</v>
      </c>
      <c r="M18" s="6">
        <v>11</v>
      </c>
      <c r="N18" s="51">
        <f ca="1">SUMIF(A6:A43,M18,L6:L43)</f>
        <v>0.625</v>
      </c>
      <c r="O18" s="43"/>
      <c r="P18" s="54"/>
      <c r="Q18" s="55"/>
    </row>
    <row r="19" spans="1:17">
      <c r="A19" s="13">
        <v>14</v>
      </c>
      <c r="B19" s="129" t="s">
        <v>388</v>
      </c>
      <c r="C19" s="130">
        <v>80</v>
      </c>
      <c r="D19" s="131" t="s">
        <v>48</v>
      </c>
      <c r="E19" s="131" t="s">
        <v>11</v>
      </c>
      <c r="F19" s="37">
        <f t="shared" ca="1" si="0"/>
        <v>0.25</v>
      </c>
      <c r="G19" s="11">
        <f t="shared" ca="1" si="1"/>
        <v>75</v>
      </c>
      <c r="H19" s="132">
        <v>3</v>
      </c>
      <c r="I19" s="132">
        <v>100</v>
      </c>
      <c r="J19" s="11">
        <f t="shared" si="2"/>
        <v>300</v>
      </c>
      <c r="K19" s="9">
        <v>1</v>
      </c>
      <c r="L19" s="38">
        <f t="shared" ca="1" si="3"/>
        <v>0.625</v>
      </c>
      <c r="M19" s="6">
        <v>12</v>
      </c>
      <c r="N19" s="51">
        <f ca="1">SUMIF(A6:A43,M19,L6:L43)</f>
        <v>0.625</v>
      </c>
      <c r="O19" s="43"/>
      <c r="P19" s="56"/>
      <c r="Q19" s="48"/>
    </row>
    <row r="20" spans="1:17" ht="15.75" thickBot="1">
      <c r="A20" s="13">
        <v>15</v>
      </c>
      <c r="B20" s="129" t="s">
        <v>389</v>
      </c>
      <c r="C20" s="130">
        <v>80</v>
      </c>
      <c r="D20" s="131" t="s">
        <v>48</v>
      </c>
      <c r="E20" s="131" t="s">
        <v>11</v>
      </c>
      <c r="F20" s="37">
        <f t="shared" ca="1" si="0"/>
        <v>0.25</v>
      </c>
      <c r="G20" s="11">
        <f t="shared" ca="1" si="1"/>
        <v>112.5</v>
      </c>
      <c r="H20" s="132">
        <v>25</v>
      </c>
      <c r="I20" s="132">
        <v>18</v>
      </c>
      <c r="J20" s="11">
        <f t="shared" si="2"/>
        <v>450</v>
      </c>
      <c r="K20" s="9">
        <v>1</v>
      </c>
      <c r="L20" s="38">
        <f t="shared" ca="1" si="3"/>
        <v>0.9375</v>
      </c>
      <c r="M20" s="6">
        <v>13</v>
      </c>
      <c r="N20" s="51">
        <f ca="1">SUMIF(A6:A43,M20,L6:L43)</f>
        <v>1.7250000000000001</v>
      </c>
      <c r="O20" s="43"/>
      <c r="P20" s="57"/>
      <c r="Q20" s="58"/>
    </row>
    <row r="21" spans="1:17" ht="15.75" thickBot="1">
      <c r="A21" s="13">
        <v>16</v>
      </c>
      <c r="B21" s="129" t="s">
        <v>390</v>
      </c>
      <c r="C21" s="130">
        <v>80</v>
      </c>
      <c r="D21" s="131" t="s">
        <v>48</v>
      </c>
      <c r="E21" s="131" t="s">
        <v>11</v>
      </c>
      <c r="F21" s="37">
        <f t="shared" ca="1" si="0"/>
        <v>0.25</v>
      </c>
      <c r="G21" s="11">
        <f t="shared" ca="1" si="1"/>
        <v>75</v>
      </c>
      <c r="H21" s="132">
        <v>3</v>
      </c>
      <c r="I21" s="132">
        <v>100</v>
      </c>
      <c r="J21" s="11">
        <f t="shared" si="2"/>
        <v>300</v>
      </c>
      <c r="K21" s="9">
        <v>1</v>
      </c>
      <c r="L21" s="38">
        <f t="shared" ca="1" si="3"/>
        <v>0.625</v>
      </c>
      <c r="M21" s="6">
        <v>14</v>
      </c>
      <c r="N21" s="51">
        <f ca="1">SUMIF(A6:A43,M21,L6:L43)</f>
        <v>0.625</v>
      </c>
      <c r="O21" s="43"/>
      <c r="P21" s="59" t="s">
        <v>57</v>
      </c>
      <c r="Q21" s="60">
        <f ca="1">SUM(G6:G43)</f>
        <v>1169.3400000000001</v>
      </c>
    </row>
    <row r="22" spans="1:17" ht="15.75" thickBot="1">
      <c r="A22" s="13"/>
      <c r="B22" s="10"/>
      <c r="C22" s="7"/>
      <c r="D22" s="7"/>
      <c r="E22" s="7"/>
      <c r="F22" s="37">
        <f t="shared" ca="1" si="0"/>
        <v>0</v>
      </c>
      <c r="G22" s="11"/>
      <c r="H22" s="7"/>
      <c r="I22" s="7"/>
      <c r="J22" s="11">
        <f t="shared" si="2"/>
        <v>0</v>
      </c>
      <c r="K22" s="9">
        <v>1</v>
      </c>
      <c r="L22" s="38">
        <f t="shared" si="3"/>
        <v>0</v>
      </c>
      <c r="M22" s="6">
        <v>15</v>
      </c>
      <c r="N22" s="51">
        <f ca="1">SUMIF(A6:A43,M22,L6:L43)</f>
        <v>0.9375</v>
      </c>
      <c r="O22" s="43"/>
      <c r="P22" s="59" t="s">
        <v>35</v>
      </c>
      <c r="Q22" s="61">
        <f>SUM(J6:J43)</f>
        <v>4254</v>
      </c>
    </row>
    <row r="23" spans="1:17" ht="15" customHeight="1" thickBot="1">
      <c r="A23" s="13"/>
      <c r="B23" s="10"/>
      <c r="C23" s="7"/>
      <c r="D23" s="7"/>
      <c r="E23" s="7"/>
      <c r="F23" s="37">
        <f t="shared" ca="1" si="0"/>
        <v>0</v>
      </c>
      <c r="G23" s="11"/>
      <c r="H23" s="7"/>
      <c r="I23" s="7"/>
      <c r="J23" s="11">
        <f t="shared" si="2"/>
        <v>0</v>
      </c>
      <c r="K23" s="9">
        <v>1</v>
      </c>
      <c r="L23" s="38">
        <f t="shared" si="3"/>
        <v>0</v>
      </c>
      <c r="M23" s="6">
        <v>16</v>
      </c>
      <c r="N23" s="51">
        <f ca="1">SUMIF(A6:A43,M23,L6:L43)</f>
        <v>0.625</v>
      </c>
      <c r="O23" s="62"/>
      <c r="P23" s="59" t="s">
        <v>58</v>
      </c>
      <c r="Q23" s="63">
        <f>SUM(C6:C43)</f>
        <v>1505</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20" priority="4" operator="greaterThan">
      <formula>8</formula>
    </cfRule>
  </conditionalFormatting>
  <conditionalFormatting sqref="Q14:Q17">
    <cfRule type="cellIs" dxfId="119" priority="3" operator="greaterThan">
      <formula>$K$2</formula>
    </cfRule>
  </conditionalFormatting>
  <conditionalFormatting sqref="Q7">
    <cfRule type="cellIs" dxfId="118" priority="2" operator="greaterThan">
      <formula>$I$2</formula>
    </cfRule>
  </conditionalFormatting>
  <conditionalFormatting sqref="F6:F43 J6:J43 L6:L43">
    <cfRule type="cellIs" dxfId="117"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262" orientation="landscape" r:id="rId1"/>
  <legacyDrawing r:id="rId2"/>
</worksheet>
</file>

<file path=xl/worksheets/sheet13.xml><?xml version="1.0" encoding="utf-8"?>
<worksheet xmlns="http://schemas.openxmlformats.org/spreadsheetml/2006/main" xmlns:r="http://schemas.openxmlformats.org/officeDocument/2006/relationships">
  <sheetPr>
    <tabColor theme="3" tint="-0.249977111117893"/>
  </sheetPr>
  <dimension ref="A1:Q45"/>
  <sheetViews>
    <sheetView zoomScaleNormal="100" zoomScaleSheetLayoutView="100" workbookViewId="0">
      <pane xSplit="1" ySplit="3" topLeftCell="B7" activePane="bottomRight" state="frozen"/>
      <selection pane="topRight" activeCell="B1" sqref="B1"/>
      <selection pane="bottomLeft" activeCell="A4" sqref="A4"/>
      <selection pane="bottomRight" activeCell="C2" sqref="C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8</v>
      </c>
      <c r="D1" s="21"/>
      <c r="E1" s="205" t="s">
        <v>25</v>
      </c>
      <c r="F1" s="205"/>
      <c r="G1" s="205"/>
      <c r="H1" s="205"/>
      <c r="I1" s="205"/>
      <c r="J1" s="21"/>
      <c r="K1" s="21"/>
      <c r="L1" s="21"/>
      <c r="M1" s="21"/>
      <c r="N1" s="21"/>
      <c r="O1" s="21"/>
      <c r="P1" s="21"/>
      <c r="Q1" s="22"/>
    </row>
    <row r="2" spans="1:17" ht="15.75" thickBot="1">
      <c r="A2" s="23"/>
      <c r="B2" s="24" t="s">
        <v>49</v>
      </c>
      <c r="C2" s="4">
        <v>8</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391</v>
      </c>
      <c r="C6" s="130">
        <v>80</v>
      </c>
      <c r="D6" s="131" t="s">
        <v>47</v>
      </c>
      <c r="E6" s="132" t="s">
        <v>11</v>
      </c>
      <c r="F6" s="37">
        <f ca="1">SUMIF(type1,E6,bulbwatts)</f>
        <v>0.25</v>
      </c>
      <c r="G6" s="11">
        <f ca="1">IF(H6&gt;0,J6*F6,"")</f>
        <v>75</v>
      </c>
      <c r="H6" s="132">
        <v>3</v>
      </c>
      <c r="I6" s="132">
        <v>100</v>
      </c>
      <c r="J6" s="11">
        <f>H6*I6</f>
        <v>300</v>
      </c>
      <c r="K6" s="9">
        <v>1</v>
      </c>
      <c r="L6" s="38">
        <f ca="1">IF(H6&gt;0,((J6*F6)/120)*K6,0)</f>
        <v>0.625</v>
      </c>
      <c r="M6" s="203" t="s">
        <v>50</v>
      </c>
      <c r="N6" s="204"/>
      <c r="O6" s="39"/>
      <c r="P6" s="40" t="s">
        <v>53</v>
      </c>
      <c r="Q6" s="41"/>
    </row>
    <row r="7" spans="1:17" ht="15.75" thickBot="1">
      <c r="A7" s="13">
        <v>2</v>
      </c>
      <c r="B7" s="129" t="s">
        <v>392</v>
      </c>
      <c r="C7" s="130">
        <v>75</v>
      </c>
      <c r="D7" s="131" t="s">
        <v>47</v>
      </c>
      <c r="E7" s="131" t="s">
        <v>8</v>
      </c>
      <c r="F7" s="37">
        <f t="shared" ref="F7:F43" ca="1" si="0">SUMIF(type1,E7,bulbwatts)</f>
        <v>0.46</v>
      </c>
      <c r="G7" s="11">
        <f t="shared" ref="G7:G43" ca="1" si="1">IF(H7&gt;0,J7*F7,"")</f>
        <v>165.6</v>
      </c>
      <c r="H7" s="132">
        <v>20</v>
      </c>
      <c r="I7" s="132">
        <v>18</v>
      </c>
      <c r="J7" s="11">
        <f t="shared" ref="J7:J43" si="2">H7*I7</f>
        <v>360</v>
      </c>
      <c r="K7" s="9">
        <v>1</v>
      </c>
      <c r="L7" s="38">
        <f t="shared" ref="L7:L43" ca="1" si="3">IF(H7&gt;0,((J7*F7)/120)*K7,0)</f>
        <v>1.38</v>
      </c>
      <c r="M7" s="42" t="s">
        <v>26</v>
      </c>
      <c r="N7" s="42" t="s">
        <v>51</v>
      </c>
      <c r="O7" s="43"/>
      <c r="P7" s="44" t="s">
        <v>65</v>
      </c>
      <c r="Q7" s="45">
        <f ca="1">SUM(N8:N23)</f>
        <v>20.368333333333332</v>
      </c>
    </row>
    <row r="8" spans="1:17">
      <c r="A8" s="13">
        <v>3</v>
      </c>
      <c r="B8" s="129" t="s">
        <v>393</v>
      </c>
      <c r="C8" s="130">
        <v>75</v>
      </c>
      <c r="D8" s="131" t="s">
        <v>47</v>
      </c>
      <c r="E8" s="131" t="s">
        <v>11</v>
      </c>
      <c r="F8" s="37">
        <f t="shared" ca="1" si="0"/>
        <v>0.25</v>
      </c>
      <c r="G8" s="11">
        <f t="shared" ca="1" si="1"/>
        <v>75</v>
      </c>
      <c r="H8" s="132">
        <v>3</v>
      </c>
      <c r="I8" s="132">
        <v>100</v>
      </c>
      <c r="J8" s="11">
        <f t="shared" si="2"/>
        <v>300</v>
      </c>
      <c r="K8" s="9">
        <v>1</v>
      </c>
      <c r="L8" s="38">
        <f t="shared" ca="1" si="3"/>
        <v>0.625</v>
      </c>
      <c r="M8" s="5">
        <v>1</v>
      </c>
      <c r="N8" s="46">
        <f ca="1">SUMIF(A6:A43,M8,L6:L43)</f>
        <v>0.625</v>
      </c>
      <c r="O8" s="43"/>
      <c r="P8" s="47"/>
      <c r="Q8" s="48"/>
    </row>
    <row r="9" spans="1:17">
      <c r="A9" s="13">
        <v>4</v>
      </c>
      <c r="B9" s="129" t="s">
        <v>394</v>
      </c>
      <c r="C9" s="130">
        <v>100</v>
      </c>
      <c r="D9" s="131" t="s">
        <v>48</v>
      </c>
      <c r="E9" s="132" t="s">
        <v>11</v>
      </c>
      <c r="F9" s="37">
        <f t="shared" ca="1" si="0"/>
        <v>0.25</v>
      </c>
      <c r="G9" s="11">
        <f t="shared" ca="1" si="1"/>
        <v>100</v>
      </c>
      <c r="H9" s="132">
        <v>4</v>
      </c>
      <c r="I9" s="132">
        <v>100</v>
      </c>
      <c r="J9" s="11">
        <f t="shared" si="2"/>
        <v>400</v>
      </c>
      <c r="K9" s="9">
        <v>1</v>
      </c>
      <c r="L9" s="38">
        <f t="shared" ca="1" si="3"/>
        <v>0.83333333333333337</v>
      </c>
      <c r="M9" s="5">
        <v>2</v>
      </c>
      <c r="N9" s="46">
        <f ca="1">SUMIF(A6:A43,M9,L6:L43)</f>
        <v>1.38</v>
      </c>
      <c r="O9" s="43"/>
      <c r="P9" s="47"/>
      <c r="Q9" s="48"/>
    </row>
    <row r="10" spans="1:17">
      <c r="A10" s="13">
        <v>4</v>
      </c>
      <c r="B10" s="129" t="s">
        <v>395</v>
      </c>
      <c r="C10" s="130">
        <v>0</v>
      </c>
      <c r="D10" s="131" t="s">
        <v>48</v>
      </c>
      <c r="E10" s="132" t="s">
        <v>18</v>
      </c>
      <c r="F10" s="37">
        <f t="shared" ca="1" si="0"/>
        <v>0.33400000000000002</v>
      </c>
      <c r="G10" s="11">
        <f t="shared" ca="1" si="1"/>
        <v>100.2</v>
      </c>
      <c r="H10" s="132">
        <v>12</v>
      </c>
      <c r="I10" s="132">
        <v>25</v>
      </c>
      <c r="J10" s="11">
        <f t="shared" si="2"/>
        <v>300</v>
      </c>
      <c r="K10" s="9">
        <v>1</v>
      </c>
      <c r="L10" s="38">
        <f t="shared" ca="1" si="3"/>
        <v>0.83500000000000008</v>
      </c>
      <c r="M10" s="5">
        <v>3</v>
      </c>
      <c r="N10" s="46">
        <f ca="1">SUMIF(A6:A43,M10,L6:L43)</f>
        <v>0.625</v>
      </c>
      <c r="O10" s="43"/>
      <c r="P10" s="47"/>
      <c r="Q10" s="48"/>
    </row>
    <row r="11" spans="1:17">
      <c r="A11" s="13">
        <v>5</v>
      </c>
      <c r="B11" s="129" t="s">
        <v>396</v>
      </c>
      <c r="C11" s="130">
        <v>100</v>
      </c>
      <c r="D11" s="131" t="s">
        <v>48</v>
      </c>
      <c r="E11" s="132" t="s">
        <v>11</v>
      </c>
      <c r="F11" s="37">
        <f t="shared" ca="1" si="0"/>
        <v>0.25</v>
      </c>
      <c r="G11" s="11">
        <f t="shared" ca="1" si="1"/>
        <v>100</v>
      </c>
      <c r="H11" s="132">
        <v>4</v>
      </c>
      <c r="I11" s="132">
        <v>100</v>
      </c>
      <c r="J11" s="11">
        <f t="shared" si="2"/>
        <v>400</v>
      </c>
      <c r="K11" s="9">
        <v>1</v>
      </c>
      <c r="L11" s="38">
        <f t="shared" ca="1" si="3"/>
        <v>0.83333333333333337</v>
      </c>
      <c r="M11" s="5">
        <v>4</v>
      </c>
      <c r="N11" s="46">
        <f ca="1">SUMIF(A6:A43,M11,L6:L43)</f>
        <v>3.4704166666666669</v>
      </c>
      <c r="O11" s="43"/>
      <c r="P11" s="47"/>
      <c r="Q11" s="48"/>
    </row>
    <row r="12" spans="1:17">
      <c r="A12" s="13">
        <v>5</v>
      </c>
      <c r="B12" s="129" t="s">
        <v>397</v>
      </c>
      <c r="C12" s="130">
        <v>0</v>
      </c>
      <c r="D12" s="131" t="s">
        <v>48</v>
      </c>
      <c r="E12" s="132" t="s">
        <v>18</v>
      </c>
      <c r="F12" s="37">
        <f t="shared" ca="1" si="0"/>
        <v>0.33400000000000002</v>
      </c>
      <c r="G12" s="11">
        <f t="shared" ca="1" si="1"/>
        <v>100.2</v>
      </c>
      <c r="H12" s="132">
        <v>12</v>
      </c>
      <c r="I12" s="132">
        <v>25</v>
      </c>
      <c r="J12" s="11">
        <f t="shared" si="2"/>
        <v>300</v>
      </c>
      <c r="K12" s="9">
        <v>1</v>
      </c>
      <c r="L12" s="38">
        <f t="shared" ca="1" si="3"/>
        <v>0.83500000000000008</v>
      </c>
      <c r="M12" s="5">
        <v>5</v>
      </c>
      <c r="N12" s="46">
        <f ca="1">SUMIF(A6:A43,M12,L6:L43)</f>
        <v>3.4704166666666669</v>
      </c>
      <c r="O12" s="43"/>
      <c r="P12" s="47"/>
      <c r="Q12" s="48"/>
    </row>
    <row r="13" spans="1:17" ht="15.75" thickBot="1">
      <c r="A13" s="13">
        <v>6</v>
      </c>
      <c r="B13" s="129" t="s">
        <v>398</v>
      </c>
      <c r="C13" s="130">
        <v>100</v>
      </c>
      <c r="D13" s="131" t="s">
        <v>39</v>
      </c>
      <c r="E13" s="131" t="s">
        <v>8</v>
      </c>
      <c r="F13" s="37">
        <f t="shared" ca="1" si="0"/>
        <v>0.46</v>
      </c>
      <c r="G13" s="11">
        <f t="shared" ca="1" si="1"/>
        <v>110.4</v>
      </c>
      <c r="H13" s="132">
        <v>12</v>
      </c>
      <c r="I13" s="132">
        <v>20</v>
      </c>
      <c r="J13" s="11">
        <f t="shared" si="2"/>
        <v>240</v>
      </c>
      <c r="K13" s="9">
        <v>1</v>
      </c>
      <c r="L13" s="38">
        <f t="shared" ca="1" si="3"/>
        <v>0.92</v>
      </c>
      <c r="M13" s="5">
        <v>6</v>
      </c>
      <c r="N13" s="46">
        <f ca="1">SUMIF(A6:A43,M13,L6:L43)</f>
        <v>0.92</v>
      </c>
      <c r="O13" s="43"/>
      <c r="P13" s="47"/>
      <c r="Q13" s="48"/>
    </row>
    <row r="14" spans="1:17">
      <c r="A14" s="13">
        <v>7</v>
      </c>
      <c r="B14" s="129" t="s">
        <v>399</v>
      </c>
      <c r="C14" s="130">
        <v>100</v>
      </c>
      <c r="D14" s="131" t="s">
        <v>47</v>
      </c>
      <c r="E14" s="131" t="s">
        <v>8</v>
      </c>
      <c r="F14" s="37">
        <f t="shared" ca="1" si="0"/>
        <v>0.46</v>
      </c>
      <c r="G14" s="11">
        <f t="shared" ca="1" si="1"/>
        <v>110.4</v>
      </c>
      <c r="H14" s="132">
        <v>12</v>
      </c>
      <c r="I14" s="132">
        <v>20</v>
      </c>
      <c r="J14" s="11">
        <f t="shared" si="2"/>
        <v>240</v>
      </c>
      <c r="K14" s="9">
        <v>1</v>
      </c>
      <c r="L14" s="38">
        <f t="shared" ca="1" si="3"/>
        <v>0.92</v>
      </c>
      <c r="M14" s="5">
        <v>7</v>
      </c>
      <c r="N14" s="46">
        <f ca="1">SUMIF(A6:A43,M14,L6:L43)</f>
        <v>0.92</v>
      </c>
      <c r="O14" s="43"/>
      <c r="P14" s="49" t="s">
        <v>54</v>
      </c>
      <c r="Q14" s="206">
        <f ca="1">SUM(N8:N15)</f>
        <v>12.330833333333333</v>
      </c>
    </row>
    <row r="15" spans="1:17" ht="15.75" thickBot="1">
      <c r="A15" s="13">
        <v>8</v>
      </c>
      <c r="B15" s="129" t="s">
        <v>400</v>
      </c>
      <c r="C15" s="130">
        <v>100</v>
      </c>
      <c r="D15" s="131" t="s">
        <v>40</v>
      </c>
      <c r="E15" s="131" t="s">
        <v>8</v>
      </c>
      <c r="F15" s="37">
        <f t="shared" ca="1" si="0"/>
        <v>0.46</v>
      </c>
      <c r="G15" s="11">
        <f t="shared" ca="1" si="1"/>
        <v>110.4</v>
      </c>
      <c r="H15" s="132">
        <v>12</v>
      </c>
      <c r="I15" s="132">
        <v>20</v>
      </c>
      <c r="J15" s="11">
        <f t="shared" si="2"/>
        <v>240</v>
      </c>
      <c r="K15" s="9">
        <v>1</v>
      </c>
      <c r="L15" s="38">
        <f t="shared" ca="1" si="3"/>
        <v>0.92</v>
      </c>
      <c r="M15" s="5">
        <v>8</v>
      </c>
      <c r="N15" s="46">
        <f ca="1">SUMIF(A6:A43,M15,L6:L43)</f>
        <v>0.92</v>
      </c>
      <c r="O15" s="43"/>
      <c r="P15" s="50" t="s">
        <v>55</v>
      </c>
      <c r="Q15" s="207"/>
    </row>
    <row r="16" spans="1:17">
      <c r="A16" s="13">
        <v>9</v>
      </c>
      <c r="B16" s="129" t="s">
        <v>401</v>
      </c>
      <c r="C16" s="130">
        <v>100</v>
      </c>
      <c r="D16" s="131" t="s">
        <v>47</v>
      </c>
      <c r="E16" s="131" t="s">
        <v>8</v>
      </c>
      <c r="F16" s="37">
        <f t="shared" ca="1" si="0"/>
        <v>0.46</v>
      </c>
      <c r="G16" s="11">
        <f t="shared" ca="1" si="1"/>
        <v>110.4</v>
      </c>
      <c r="H16" s="132">
        <v>12</v>
      </c>
      <c r="I16" s="132">
        <v>20</v>
      </c>
      <c r="J16" s="11">
        <f t="shared" si="2"/>
        <v>240</v>
      </c>
      <c r="K16" s="9">
        <v>1</v>
      </c>
      <c r="L16" s="38">
        <f t="shared" ca="1" si="3"/>
        <v>0.92</v>
      </c>
      <c r="M16" s="6">
        <v>9</v>
      </c>
      <c r="N16" s="51">
        <f ca="1">SUMIF(A6:A43,M16,L6:L43)</f>
        <v>0.92</v>
      </c>
      <c r="O16" s="43"/>
      <c r="P16" s="52" t="s">
        <v>56</v>
      </c>
      <c r="Q16" s="206">
        <f ca="1">SUM(N16:N23)</f>
        <v>8.0374999999999996</v>
      </c>
    </row>
    <row r="17" spans="1:17" ht="15.75" thickBot="1">
      <c r="A17" s="13">
        <v>10</v>
      </c>
      <c r="B17" s="129" t="s">
        <v>402</v>
      </c>
      <c r="C17" s="130">
        <v>100</v>
      </c>
      <c r="D17" s="131" t="s">
        <v>38</v>
      </c>
      <c r="E17" s="131" t="s">
        <v>8</v>
      </c>
      <c r="F17" s="37">
        <f t="shared" ca="1" si="0"/>
        <v>0.46</v>
      </c>
      <c r="G17" s="11">
        <f t="shared" ca="1" si="1"/>
        <v>110.4</v>
      </c>
      <c r="H17" s="132">
        <v>12</v>
      </c>
      <c r="I17" s="132">
        <v>20</v>
      </c>
      <c r="J17" s="11">
        <f t="shared" si="2"/>
        <v>240</v>
      </c>
      <c r="K17" s="9">
        <v>1</v>
      </c>
      <c r="L17" s="38">
        <f t="shared" ca="1" si="3"/>
        <v>0.92</v>
      </c>
      <c r="M17" s="6">
        <v>10</v>
      </c>
      <c r="N17" s="51">
        <f ca="1">SUMIF(A6:A43,M17,L6:L43)</f>
        <v>0.92</v>
      </c>
      <c r="O17" s="43"/>
      <c r="P17" s="53" t="s">
        <v>55</v>
      </c>
      <c r="Q17" s="207"/>
    </row>
    <row r="18" spans="1:17">
      <c r="A18" s="13">
        <v>11</v>
      </c>
      <c r="B18" s="129" t="s">
        <v>403</v>
      </c>
      <c r="C18" s="130">
        <v>100</v>
      </c>
      <c r="D18" s="131" t="s">
        <v>47</v>
      </c>
      <c r="E18" s="131" t="s">
        <v>8</v>
      </c>
      <c r="F18" s="37">
        <f t="shared" ca="1" si="0"/>
        <v>0.46</v>
      </c>
      <c r="G18" s="11">
        <f t="shared" ca="1" si="1"/>
        <v>110.4</v>
      </c>
      <c r="H18" s="132">
        <v>12</v>
      </c>
      <c r="I18" s="132">
        <v>20</v>
      </c>
      <c r="J18" s="11">
        <f t="shared" si="2"/>
        <v>240</v>
      </c>
      <c r="K18" s="9">
        <v>1</v>
      </c>
      <c r="L18" s="38">
        <f t="shared" ca="1" si="3"/>
        <v>0.92</v>
      </c>
      <c r="M18" s="6">
        <v>11</v>
      </c>
      <c r="N18" s="51">
        <f ca="1">SUMIF(A6:A43,M18,L6:L43)</f>
        <v>0.92</v>
      </c>
      <c r="O18" s="43"/>
      <c r="P18" s="54"/>
      <c r="Q18" s="55"/>
    </row>
    <row r="19" spans="1:17">
      <c r="A19" s="13">
        <v>12</v>
      </c>
      <c r="B19" s="129" t="s">
        <v>404</v>
      </c>
      <c r="C19" s="130">
        <v>80</v>
      </c>
      <c r="D19" s="131" t="s">
        <v>45</v>
      </c>
      <c r="E19" s="131" t="s">
        <v>8</v>
      </c>
      <c r="F19" s="37">
        <f t="shared" ca="1" si="0"/>
        <v>0.46</v>
      </c>
      <c r="G19" s="11">
        <f t="shared" ca="1" si="1"/>
        <v>110.4</v>
      </c>
      <c r="H19" s="132">
        <v>12</v>
      </c>
      <c r="I19" s="132">
        <v>20</v>
      </c>
      <c r="J19" s="11">
        <f t="shared" si="2"/>
        <v>240</v>
      </c>
      <c r="K19" s="9">
        <v>1</v>
      </c>
      <c r="L19" s="38">
        <f t="shared" ca="1" si="3"/>
        <v>0.92</v>
      </c>
      <c r="M19" s="6">
        <v>12</v>
      </c>
      <c r="N19" s="51">
        <f ca="1">SUMIF(A6:A43,M19,L6:L43)</f>
        <v>0.92</v>
      </c>
      <c r="O19" s="43"/>
      <c r="P19" s="56"/>
      <c r="Q19" s="48"/>
    </row>
    <row r="20" spans="1:17" ht="15.75" thickBot="1">
      <c r="A20" s="13">
        <v>13</v>
      </c>
      <c r="B20" s="129" t="s">
        <v>405</v>
      </c>
      <c r="C20" s="130">
        <v>80</v>
      </c>
      <c r="D20" s="131" t="s">
        <v>47</v>
      </c>
      <c r="E20" s="131" t="s">
        <v>8</v>
      </c>
      <c r="F20" s="37">
        <f t="shared" ca="1" si="0"/>
        <v>0.46</v>
      </c>
      <c r="G20" s="11">
        <f t="shared" ca="1" si="1"/>
        <v>110.4</v>
      </c>
      <c r="H20" s="132">
        <v>12</v>
      </c>
      <c r="I20" s="132">
        <v>20</v>
      </c>
      <c r="J20" s="11">
        <f t="shared" si="2"/>
        <v>240</v>
      </c>
      <c r="K20" s="9">
        <v>1</v>
      </c>
      <c r="L20" s="38">
        <f t="shared" ca="1" si="3"/>
        <v>0.92</v>
      </c>
      <c r="M20" s="6">
        <v>13</v>
      </c>
      <c r="N20" s="51">
        <f ca="1">SUMIF(A6:A43,M20,L6:L43)</f>
        <v>0.92</v>
      </c>
      <c r="O20" s="43"/>
      <c r="P20" s="57"/>
      <c r="Q20" s="58"/>
    </row>
    <row r="21" spans="1:17" ht="15.75" thickBot="1">
      <c r="A21" s="13">
        <v>14</v>
      </c>
      <c r="B21" s="129" t="s">
        <v>406</v>
      </c>
      <c r="C21" s="130">
        <v>80</v>
      </c>
      <c r="D21" s="131" t="s">
        <v>47</v>
      </c>
      <c r="E21" s="131" t="s">
        <v>11</v>
      </c>
      <c r="F21" s="37">
        <f t="shared" ca="1" si="0"/>
        <v>0.25</v>
      </c>
      <c r="G21" s="11">
        <f t="shared" ca="1" si="1"/>
        <v>137.5</v>
      </c>
      <c r="H21" s="132">
        <v>5.5</v>
      </c>
      <c r="I21" s="132">
        <v>100</v>
      </c>
      <c r="J21" s="11">
        <f t="shared" si="2"/>
        <v>550</v>
      </c>
      <c r="K21" s="9">
        <v>1</v>
      </c>
      <c r="L21" s="38">
        <f t="shared" ca="1" si="3"/>
        <v>1.1458333333333333</v>
      </c>
      <c r="M21" s="6">
        <v>14</v>
      </c>
      <c r="N21" s="51">
        <f ca="1">SUMIF(A6:A43,M21,L6:L43)</f>
        <v>1.1458333333333333</v>
      </c>
      <c r="O21" s="43"/>
      <c r="P21" s="59" t="s">
        <v>57</v>
      </c>
      <c r="Q21" s="60">
        <f ca="1">SUM(G6:G43)</f>
        <v>2444.2000000000007</v>
      </c>
    </row>
    <row r="22" spans="1:17" ht="15.75" thickBot="1">
      <c r="A22" s="13">
        <v>15</v>
      </c>
      <c r="B22" s="129" t="s">
        <v>407</v>
      </c>
      <c r="C22" s="130">
        <v>80</v>
      </c>
      <c r="D22" s="131" t="s">
        <v>39</v>
      </c>
      <c r="E22" s="131" t="s">
        <v>11</v>
      </c>
      <c r="F22" s="37">
        <f t="shared" ca="1" si="0"/>
        <v>0.25</v>
      </c>
      <c r="G22" s="11">
        <f t="shared" ca="1" si="1"/>
        <v>137.5</v>
      </c>
      <c r="H22" s="132">
        <v>5.5</v>
      </c>
      <c r="I22" s="132">
        <v>100</v>
      </c>
      <c r="J22" s="11">
        <f t="shared" si="2"/>
        <v>550</v>
      </c>
      <c r="K22" s="9">
        <v>1</v>
      </c>
      <c r="L22" s="38">
        <f t="shared" ca="1" si="3"/>
        <v>1.1458333333333333</v>
      </c>
      <c r="M22" s="6">
        <v>15</v>
      </c>
      <c r="N22" s="51">
        <f ca="1">SUMIF(A6:A43,M22,L6:L43)</f>
        <v>1.1458333333333333</v>
      </c>
      <c r="O22" s="43"/>
      <c r="P22" s="59" t="s">
        <v>35</v>
      </c>
      <c r="Q22" s="61">
        <f>SUM(J6:J43)</f>
        <v>7480</v>
      </c>
    </row>
    <row r="23" spans="1:17" ht="15" customHeight="1" thickBot="1">
      <c r="A23" s="13">
        <v>16</v>
      </c>
      <c r="B23" s="129" t="s">
        <v>408</v>
      </c>
      <c r="C23" s="130">
        <v>80</v>
      </c>
      <c r="D23" s="131" t="s">
        <v>38</v>
      </c>
      <c r="E23" s="131" t="s">
        <v>11</v>
      </c>
      <c r="F23" s="37">
        <f t="shared" ca="1" si="0"/>
        <v>0.25</v>
      </c>
      <c r="G23" s="11">
        <f t="shared" ca="1" si="1"/>
        <v>137.5</v>
      </c>
      <c r="H23" s="132">
        <v>5.5</v>
      </c>
      <c r="I23" s="132">
        <v>100</v>
      </c>
      <c r="J23" s="11">
        <f t="shared" si="2"/>
        <v>550</v>
      </c>
      <c r="K23" s="9">
        <v>1</v>
      </c>
      <c r="L23" s="38">
        <f t="shared" ca="1" si="3"/>
        <v>1.1458333333333333</v>
      </c>
      <c r="M23" s="6">
        <v>16</v>
      </c>
      <c r="N23" s="51">
        <f ca="1">SUMIF(A6:A43,M23,L6:L43)</f>
        <v>1.1458333333333333</v>
      </c>
      <c r="O23" s="62"/>
      <c r="P23" s="59" t="s">
        <v>58</v>
      </c>
      <c r="Q23" s="63">
        <f>SUM(C6:C43)</f>
        <v>1430</v>
      </c>
    </row>
    <row r="24" spans="1:17" ht="15.75" thickBot="1">
      <c r="A24" s="13">
        <v>4</v>
      </c>
      <c r="B24" s="10" t="s">
        <v>527</v>
      </c>
      <c r="C24" s="7">
        <v>0</v>
      </c>
      <c r="D24" s="7" t="s">
        <v>47</v>
      </c>
      <c r="E24" s="7" t="s">
        <v>526</v>
      </c>
      <c r="F24" s="37">
        <f t="shared" ca="1" si="0"/>
        <v>5.5E-2</v>
      </c>
      <c r="G24" s="11">
        <f t="shared" ca="1" si="1"/>
        <v>41.25</v>
      </c>
      <c r="H24" s="7">
        <v>5</v>
      </c>
      <c r="I24" s="7">
        <v>150</v>
      </c>
      <c r="J24" s="11">
        <f t="shared" si="2"/>
        <v>750</v>
      </c>
      <c r="K24" s="9">
        <v>1</v>
      </c>
      <c r="L24" s="38">
        <f t="shared" ca="1" si="3"/>
        <v>0.34375</v>
      </c>
      <c r="M24" s="64"/>
      <c r="N24" s="21"/>
      <c r="O24" s="21"/>
      <c r="P24" s="21"/>
      <c r="Q24" s="22"/>
    </row>
    <row r="25" spans="1:17" ht="16.5" thickBot="1">
      <c r="A25" s="13">
        <v>5</v>
      </c>
      <c r="B25" s="10" t="s">
        <v>528</v>
      </c>
      <c r="C25" s="7">
        <v>0</v>
      </c>
      <c r="D25" s="7" t="s">
        <v>47</v>
      </c>
      <c r="E25" s="7" t="s">
        <v>526</v>
      </c>
      <c r="F25" s="37">
        <f t="shared" ca="1" si="0"/>
        <v>5.5E-2</v>
      </c>
      <c r="G25" s="11">
        <f t="shared" ca="1" si="1"/>
        <v>41.25</v>
      </c>
      <c r="H25" s="7">
        <v>5</v>
      </c>
      <c r="I25" s="7">
        <v>150</v>
      </c>
      <c r="J25" s="11">
        <f t="shared" si="2"/>
        <v>750</v>
      </c>
      <c r="K25" s="9">
        <v>1</v>
      </c>
      <c r="L25" s="38">
        <f t="shared" ca="1" si="3"/>
        <v>0.34375</v>
      </c>
      <c r="M25" s="208" t="s">
        <v>63</v>
      </c>
      <c r="N25" s="197"/>
      <c r="O25" s="197"/>
      <c r="P25" s="197"/>
      <c r="Q25" s="198"/>
    </row>
    <row r="26" spans="1:17">
      <c r="A26" s="13">
        <v>4</v>
      </c>
      <c r="B26" s="10" t="s">
        <v>529</v>
      </c>
      <c r="C26" s="7">
        <v>0</v>
      </c>
      <c r="D26" s="7" t="s">
        <v>48</v>
      </c>
      <c r="E26" s="7" t="s">
        <v>5</v>
      </c>
      <c r="F26" s="37">
        <f t="shared" ca="1" si="0"/>
        <v>7</v>
      </c>
      <c r="G26" s="11">
        <f t="shared" ca="1" si="1"/>
        <v>175</v>
      </c>
      <c r="H26" s="7">
        <v>1</v>
      </c>
      <c r="I26" s="7">
        <v>25</v>
      </c>
      <c r="J26" s="11">
        <f t="shared" si="2"/>
        <v>25</v>
      </c>
      <c r="K26" s="9">
        <v>1</v>
      </c>
      <c r="L26" s="38">
        <f t="shared" ca="1" si="3"/>
        <v>1.4583333333333333</v>
      </c>
      <c r="M26" s="209"/>
      <c r="N26" s="199"/>
      <c r="O26" s="199"/>
      <c r="P26" s="199"/>
      <c r="Q26" s="200"/>
    </row>
    <row r="27" spans="1:17">
      <c r="A27" s="13">
        <v>5</v>
      </c>
      <c r="B27" s="10" t="s">
        <v>529</v>
      </c>
      <c r="C27" s="7">
        <v>0</v>
      </c>
      <c r="D27" s="7" t="s">
        <v>48</v>
      </c>
      <c r="E27" s="7" t="s">
        <v>5</v>
      </c>
      <c r="F27" s="37">
        <f t="shared" ca="1" si="0"/>
        <v>7</v>
      </c>
      <c r="G27" s="11">
        <f t="shared" ca="1" si="1"/>
        <v>175</v>
      </c>
      <c r="H27" s="7">
        <v>1</v>
      </c>
      <c r="I27" s="7">
        <v>25</v>
      </c>
      <c r="J27" s="11">
        <f t="shared" si="2"/>
        <v>25</v>
      </c>
      <c r="K27" s="9">
        <v>1</v>
      </c>
      <c r="L27" s="38">
        <f t="shared" ca="1" si="3"/>
        <v>1.4583333333333333</v>
      </c>
      <c r="M27" s="210"/>
      <c r="N27" s="201"/>
      <c r="O27" s="201"/>
      <c r="P27" s="201"/>
      <c r="Q27" s="202"/>
    </row>
    <row r="28" spans="1:17">
      <c r="A28" s="13"/>
      <c r="B28" s="10"/>
      <c r="C28" s="7"/>
      <c r="D28" s="7"/>
      <c r="E28" s="7"/>
      <c r="F28" s="37">
        <f t="shared" ca="1" si="0"/>
        <v>0</v>
      </c>
      <c r="G28" s="11" t="str">
        <f t="shared" si="1"/>
        <v/>
      </c>
      <c r="H28" s="7"/>
      <c r="I28" s="7"/>
      <c r="J28" s="11">
        <f t="shared" si="2"/>
        <v>0</v>
      </c>
      <c r="K28" s="9">
        <v>1</v>
      </c>
      <c r="L28" s="38">
        <f t="shared" si="3"/>
        <v>0</v>
      </c>
      <c r="M28" s="210"/>
      <c r="N28" s="201"/>
      <c r="O28" s="201"/>
      <c r="P28" s="201"/>
      <c r="Q28" s="202"/>
    </row>
    <row r="29" spans="1:17">
      <c r="A29" s="13"/>
      <c r="B29" s="10"/>
      <c r="C29" s="7"/>
      <c r="D29" s="7"/>
      <c r="E29" s="7"/>
      <c r="F29" s="37">
        <f t="shared" ca="1" si="0"/>
        <v>0</v>
      </c>
      <c r="G29" s="11" t="str">
        <f t="shared" si="1"/>
        <v/>
      </c>
      <c r="H29" s="7"/>
      <c r="I29" s="7"/>
      <c r="J29" s="11">
        <f t="shared" si="2"/>
        <v>0</v>
      </c>
      <c r="K29" s="9">
        <v>1</v>
      </c>
      <c r="L29" s="38">
        <f t="shared" si="3"/>
        <v>0</v>
      </c>
      <c r="M29" s="210"/>
      <c r="N29" s="201"/>
      <c r="O29" s="201"/>
      <c r="P29" s="201"/>
      <c r="Q29" s="202"/>
    </row>
    <row r="30" spans="1:17">
      <c r="A30" s="13"/>
      <c r="B30" s="10"/>
      <c r="C30" s="7"/>
      <c r="D30" s="7"/>
      <c r="E30" s="7"/>
      <c r="F30" s="37">
        <f t="shared" ca="1" si="0"/>
        <v>0</v>
      </c>
      <c r="G30" s="11" t="str">
        <f t="shared" si="1"/>
        <v/>
      </c>
      <c r="H30" s="7"/>
      <c r="I30" s="7"/>
      <c r="J30" s="11">
        <f t="shared" si="2"/>
        <v>0</v>
      </c>
      <c r="K30" s="9">
        <v>1</v>
      </c>
      <c r="L30" s="38">
        <f t="shared" si="3"/>
        <v>0</v>
      </c>
      <c r="M30" s="210"/>
      <c r="N30" s="201"/>
      <c r="O30" s="201"/>
      <c r="P30" s="201"/>
      <c r="Q30" s="202"/>
    </row>
    <row r="31" spans="1:17">
      <c r="A31" s="13"/>
      <c r="B31" s="10"/>
      <c r="C31" s="7"/>
      <c r="D31" s="7"/>
      <c r="E31" s="7"/>
      <c r="F31" s="37">
        <f t="shared" ca="1" si="0"/>
        <v>0</v>
      </c>
      <c r="G31" s="11" t="str">
        <f t="shared" si="1"/>
        <v/>
      </c>
      <c r="H31" s="7"/>
      <c r="I31" s="7"/>
      <c r="J31" s="11">
        <f t="shared" si="2"/>
        <v>0</v>
      </c>
      <c r="K31" s="9">
        <v>1</v>
      </c>
      <c r="L31" s="38">
        <f t="shared" si="3"/>
        <v>0</v>
      </c>
      <c r="M31" s="210"/>
      <c r="N31" s="201"/>
      <c r="O31" s="201"/>
      <c r="P31" s="201"/>
      <c r="Q31" s="202"/>
    </row>
    <row r="32" spans="1:17">
      <c r="A32" s="13"/>
      <c r="B32" s="10"/>
      <c r="C32" s="7"/>
      <c r="D32" s="7"/>
      <c r="E32" s="7"/>
      <c r="F32" s="37">
        <f t="shared" ca="1" si="0"/>
        <v>0</v>
      </c>
      <c r="G32" s="11" t="str">
        <f t="shared" si="1"/>
        <v/>
      </c>
      <c r="H32" s="7"/>
      <c r="I32" s="7"/>
      <c r="J32" s="11">
        <f t="shared" si="2"/>
        <v>0</v>
      </c>
      <c r="K32" s="9">
        <v>1</v>
      </c>
      <c r="L32" s="38">
        <f t="shared" si="3"/>
        <v>0</v>
      </c>
      <c r="M32" s="210"/>
      <c r="N32" s="201"/>
      <c r="O32" s="201"/>
      <c r="P32" s="201"/>
      <c r="Q32" s="202"/>
    </row>
    <row r="33" spans="1:17">
      <c r="A33" s="13"/>
      <c r="B33" s="10"/>
      <c r="C33" s="7"/>
      <c r="D33" s="7"/>
      <c r="E33" s="7"/>
      <c r="F33" s="37">
        <f t="shared" ca="1" si="0"/>
        <v>0</v>
      </c>
      <c r="G33" s="11" t="str">
        <f t="shared" si="1"/>
        <v/>
      </c>
      <c r="H33" s="7"/>
      <c r="I33" s="7"/>
      <c r="J33" s="11">
        <f t="shared" si="2"/>
        <v>0</v>
      </c>
      <c r="K33" s="9">
        <v>1</v>
      </c>
      <c r="L33" s="38">
        <f t="shared" si="3"/>
        <v>0</v>
      </c>
      <c r="M33" s="210"/>
      <c r="N33" s="201"/>
      <c r="O33" s="201"/>
      <c r="P33" s="201"/>
      <c r="Q33" s="202"/>
    </row>
    <row r="34" spans="1:17">
      <c r="A34" s="13"/>
      <c r="B34" s="10"/>
      <c r="C34" s="7"/>
      <c r="D34" s="7"/>
      <c r="E34" s="7"/>
      <c r="F34" s="37">
        <f t="shared" ca="1" si="0"/>
        <v>0</v>
      </c>
      <c r="G34" s="11" t="str">
        <f t="shared" si="1"/>
        <v/>
      </c>
      <c r="H34" s="7"/>
      <c r="I34" s="7"/>
      <c r="J34" s="11">
        <f t="shared" si="2"/>
        <v>0</v>
      </c>
      <c r="K34" s="9">
        <v>1</v>
      </c>
      <c r="L34" s="38">
        <f t="shared" si="3"/>
        <v>0</v>
      </c>
      <c r="M34" s="210"/>
      <c r="N34" s="201"/>
      <c r="O34" s="201"/>
      <c r="P34" s="201"/>
      <c r="Q34" s="202"/>
    </row>
    <row r="35" spans="1:17">
      <c r="A35" s="13"/>
      <c r="B35" s="10"/>
      <c r="C35" s="7"/>
      <c r="D35" s="7"/>
      <c r="E35" s="7"/>
      <c r="F35" s="37">
        <f t="shared" ca="1" si="0"/>
        <v>0</v>
      </c>
      <c r="G35" s="11" t="str">
        <f t="shared" si="1"/>
        <v/>
      </c>
      <c r="H35" s="7"/>
      <c r="I35" s="7"/>
      <c r="J35" s="11">
        <f t="shared" si="2"/>
        <v>0</v>
      </c>
      <c r="K35" s="9">
        <v>1</v>
      </c>
      <c r="L35" s="38">
        <f t="shared" si="3"/>
        <v>0</v>
      </c>
      <c r="M35" s="210"/>
      <c r="N35" s="201"/>
      <c r="O35" s="201"/>
      <c r="P35" s="201"/>
      <c r="Q35" s="202"/>
    </row>
    <row r="36" spans="1:17">
      <c r="A36" s="13"/>
      <c r="B36" s="10"/>
      <c r="C36" s="7"/>
      <c r="D36" s="7"/>
      <c r="E36" s="7"/>
      <c r="F36" s="37">
        <f t="shared" ca="1" si="0"/>
        <v>0</v>
      </c>
      <c r="G36" s="11" t="str">
        <f t="shared" si="1"/>
        <v/>
      </c>
      <c r="H36" s="7"/>
      <c r="I36" s="7"/>
      <c r="J36" s="11">
        <f t="shared" si="2"/>
        <v>0</v>
      </c>
      <c r="K36" s="9">
        <v>1</v>
      </c>
      <c r="L36" s="38">
        <f t="shared" si="3"/>
        <v>0</v>
      </c>
      <c r="M36" s="210"/>
      <c r="N36" s="201"/>
      <c r="O36" s="201"/>
      <c r="P36" s="201"/>
      <c r="Q36" s="202"/>
    </row>
    <row r="37" spans="1:17">
      <c r="A37" s="13"/>
      <c r="B37" s="10"/>
      <c r="C37" s="7"/>
      <c r="D37" s="7"/>
      <c r="E37" s="7"/>
      <c r="F37" s="37">
        <f t="shared" ca="1" si="0"/>
        <v>0</v>
      </c>
      <c r="G37" s="11" t="str">
        <f t="shared" si="1"/>
        <v/>
      </c>
      <c r="H37" s="7"/>
      <c r="I37" s="7"/>
      <c r="J37" s="11">
        <f t="shared" si="2"/>
        <v>0</v>
      </c>
      <c r="K37" s="9">
        <v>1</v>
      </c>
      <c r="L37" s="38">
        <f t="shared" si="3"/>
        <v>0</v>
      </c>
      <c r="M37" s="210"/>
      <c r="N37" s="201"/>
      <c r="O37" s="201"/>
      <c r="P37" s="201"/>
      <c r="Q37" s="202"/>
    </row>
    <row r="38" spans="1:17">
      <c r="A38" s="13"/>
      <c r="B38" s="10"/>
      <c r="C38" s="7"/>
      <c r="D38" s="7"/>
      <c r="E38" s="7"/>
      <c r="F38" s="37">
        <f t="shared" ca="1" si="0"/>
        <v>0</v>
      </c>
      <c r="G38" s="11" t="str">
        <f t="shared" si="1"/>
        <v/>
      </c>
      <c r="H38" s="7"/>
      <c r="I38" s="7"/>
      <c r="J38" s="11">
        <f t="shared" si="2"/>
        <v>0</v>
      </c>
      <c r="K38" s="9">
        <v>1</v>
      </c>
      <c r="L38" s="38">
        <f t="shared" si="3"/>
        <v>0</v>
      </c>
      <c r="M38" s="210"/>
      <c r="N38" s="201"/>
      <c r="O38" s="201"/>
      <c r="P38" s="201"/>
      <c r="Q38" s="202"/>
    </row>
    <row r="39" spans="1:17">
      <c r="A39" s="13"/>
      <c r="B39" s="10"/>
      <c r="C39" s="7"/>
      <c r="D39" s="7"/>
      <c r="E39" s="7"/>
      <c r="F39" s="37">
        <f t="shared" ca="1" si="0"/>
        <v>0</v>
      </c>
      <c r="G39" s="11" t="str">
        <f t="shared" si="1"/>
        <v/>
      </c>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t="str">
        <f t="shared" si="1"/>
        <v/>
      </c>
      <c r="H40" s="7"/>
      <c r="I40" s="7"/>
      <c r="J40" s="11">
        <f t="shared" si="2"/>
        <v>0</v>
      </c>
      <c r="K40" s="9">
        <v>1</v>
      </c>
      <c r="L40" s="38">
        <f t="shared" si="3"/>
        <v>0</v>
      </c>
      <c r="M40" s="210"/>
      <c r="N40" s="201"/>
      <c r="O40" s="201"/>
      <c r="P40" s="201"/>
      <c r="Q40" s="202"/>
    </row>
    <row r="41" spans="1:17">
      <c r="A41" s="13"/>
      <c r="B41" s="10"/>
      <c r="C41" s="7"/>
      <c r="D41" s="7"/>
      <c r="E41" s="7"/>
      <c r="F41" s="37">
        <f t="shared" ca="1" si="0"/>
        <v>0</v>
      </c>
      <c r="G41" s="11" t="str">
        <f t="shared" si="1"/>
        <v/>
      </c>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t="str">
        <f t="shared" si="1"/>
        <v/>
      </c>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11" t="str">
        <f t="shared" si="1"/>
        <v/>
      </c>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16" priority="4" operator="greaterThan">
      <formula>8</formula>
    </cfRule>
  </conditionalFormatting>
  <conditionalFormatting sqref="Q14:Q17">
    <cfRule type="cellIs" dxfId="115" priority="3" operator="greaterThan">
      <formula>$K$2</formula>
    </cfRule>
  </conditionalFormatting>
  <conditionalFormatting sqref="Q7">
    <cfRule type="cellIs" dxfId="114" priority="2" operator="greaterThan">
      <formula>$I$2</formula>
    </cfRule>
  </conditionalFormatting>
  <conditionalFormatting sqref="F6:F43 J6:J43 L6:L43">
    <cfRule type="cellIs" dxfId="113" priority="1" operator="lessThan">
      <formula>0.001</formula>
    </cfRule>
  </conditionalFormatting>
  <dataValidations count="6">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24: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24: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 type="list" allowBlank="1" showInputMessage="1" showErrorMessage="1" sqref="E6:E23">
      <formula1>LightTypes</formula1>
    </dataValidation>
  </dataValidations>
  <pageMargins left="0.7" right="0.7" top="0.75" bottom="0.75" header="0.3" footer="0.3"/>
  <pageSetup paperSize="262" orientation="landscape" r:id="rId1"/>
  <legacyDrawing r:id="rId2"/>
</worksheet>
</file>

<file path=xl/worksheets/sheet14.xml><?xml version="1.0" encoding="utf-8"?>
<worksheet xmlns="http://schemas.openxmlformats.org/spreadsheetml/2006/main" xmlns:r="http://schemas.openxmlformats.org/officeDocument/2006/relationships">
  <sheetPr>
    <tabColor theme="2" tint="-0.749992370372631"/>
  </sheetPr>
  <dimension ref="A1:Q45"/>
  <sheetViews>
    <sheetView zoomScaleNormal="100" zoomScaleSheetLayoutView="100" workbookViewId="0">
      <pane xSplit="1" ySplit="3" topLeftCell="B4" activePane="bottomRight" state="frozen"/>
      <selection pane="topRight" activeCell="B1" sqref="B1"/>
      <selection pane="bottomLeft" activeCell="A4" sqref="A4"/>
      <selection pane="bottomRight" activeCell="C26" sqref="C2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9</v>
      </c>
      <c r="D1" s="21"/>
      <c r="E1" s="205" t="s">
        <v>25</v>
      </c>
      <c r="F1" s="205"/>
      <c r="G1" s="205"/>
      <c r="H1" s="205"/>
      <c r="I1" s="205"/>
      <c r="J1" s="21"/>
      <c r="K1" s="21"/>
      <c r="L1" s="21"/>
      <c r="M1" s="21"/>
      <c r="N1" s="21"/>
      <c r="O1" s="21"/>
      <c r="P1" s="21"/>
      <c r="Q1" s="22"/>
    </row>
    <row r="2" spans="1:17" ht="15.75" thickBot="1">
      <c r="A2" s="23"/>
      <c r="B2" s="24" t="s">
        <v>49</v>
      </c>
      <c r="C2" s="4">
        <v>9</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409</v>
      </c>
      <c r="C6" s="130">
        <v>80</v>
      </c>
      <c r="D6" s="131" t="s">
        <v>48</v>
      </c>
      <c r="E6" s="132" t="s">
        <v>11</v>
      </c>
      <c r="F6" s="37">
        <f ca="1">SUMIF(type1,E6,bulbwatts)</f>
        <v>0.25</v>
      </c>
      <c r="G6" s="11">
        <f ca="1">IF(H6&gt;0,J6*F6,"")</f>
        <v>137.5</v>
      </c>
      <c r="H6" s="132">
        <v>5.5</v>
      </c>
      <c r="I6" s="132">
        <v>100</v>
      </c>
      <c r="J6" s="11">
        <f>H6*I6</f>
        <v>550</v>
      </c>
      <c r="K6" s="9">
        <v>1</v>
      </c>
      <c r="L6" s="38">
        <f ca="1">IF(H6&gt;0,((J6*F6)/120)*K6,0)</f>
        <v>1.1458333333333333</v>
      </c>
      <c r="M6" s="203" t="s">
        <v>50</v>
      </c>
      <c r="N6" s="204"/>
      <c r="O6" s="39"/>
      <c r="P6" s="40" t="s">
        <v>53</v>
      </c>
      <c r="Q6" s="41"/>
    </row>
    <row r="7" spans="1:17" ht="15.75" thickBot="1">
      <c r="A7" s="13">
        <v>2</v>
      </c>
      <c r="B7" s="129" t="s">
        <v>410</v>
      </c>
      <c r="C7" s="130">
        <v>80</v>
      </c>
      <c r="D7" s="131" t="s">
        <v>39</v>
      </c>
      <c r="E7" s="131" t="s">
        <v>11</v>
      </c>
      <c r="F7" s="37">
        <f t="shared" ref="F7:F43" ca="1" si="0">SUMIF(type1,E7,bulbwatts)</f>
        <v>0.25</v>
      </c>
      <c r="G7" s="11">
        <f t="shared" ref="G7:G43" ca="1" si="1">IF(H7&gt;0,J7*F7,"")</f>
        <v>137.5</v>
      </c>
      <c r="H7" s="132">
        <v>5.5</v>
      </c>
      <c r="I7" s="132">
        <v>100</v>
      </c>
      <c r="J7" s="11">
        <f t="shared" ref="J7:J43" si="2">H7*I7</f>
        <v>550</v>
      </c>
      <c r="K7" s="9">
        <v>1</v>
      </c>
      <c r="L7" s="38">
        <f t="shared" ref="L7:L43" ca="1" si="3">IF(H7&gt;0,((J7*F7)/120)*K7,0)</f>
        <v>1.1458333333333333</v>
      </c>
      <c r="M7" s="42" t="s">
        <v>26</v>
      </c>
      <c r="N7" s="42" t="s">
        <v>51</v>
      </c>
      <c r="O7" s="43"/>
      <c r="P7" s="44" t="s">
        <v>65</v>
      </c>
      <c r="Q7" s="45">
        <f ca="1">SUM(N8:N23)</f>
        <v>12.033333333333331</v>
      </c>
    </row>
    <row r="8" spans="1:17">
      <c r="A8" s="13">
        <v>3</v>
      </c>
      <c r="B8" s="129" t="s">
        <v>411</v>
      </c>
      <c r="C8" s="130">
        <v>100</v>
      </c>
      <c r="D8" s="131" t="s">
        <v>38</v>
      </c>
      <c r="E8" s="132" t="s">
        <v>7</v>
      </c>
      <c r="F8" s="37">
        <f t="shared" ca="1" si="0"/>
        <v>4</v>
      </c>
      <c r="G8" s="11">
        <f t="shared" ca="1" si="1"/>
        <v>48</v>
      </c>
      <c r="H8" s="132">
        <v>1</v>
      </c>
      <c r="I8" s="132">
        <v>12</v>
      </c>
      <c r="J8" s="11">
        <f t="shared" si="2"/>
        <v>12</v>
      </c>
      <c r="K8" s="9">
        <v>1</v>
      </c>
      <c r="L8" s="38">
        <f t="shared" ca="1" si="3"/>
        <v>0.4</v>
      </c>
      <c r="M8" s="5">
        <v>1</v>
      </c>
      <c r="N8" s="46">
        <f ca="1">SUMIF(A6:A43,M8,L6:L43)</f>
        <v>1.1458333333333333</v>
      </c>
      <c r="O8" s="43"/>
      <c r="P8" s="47"/>
      <c r="Q8" s="48"/>
    </row>
    <row r="9" spans="1:17">
      <c r="A9" s="13">
        <v>4</v>
      </c>
      <c r="B9" s="129" t="s">
        <v>412</v>
      </c>
      <c r="C9" s="130">
        <v>100</v>
      </c>
      <c r="D9" s="131" t="s">
        <v>40</v>
      </c>
      <c r="E9" s="131" t="s">
        <v>7</v>
      </c>
      <c r="F9" s="37">
        <f t="shared" ca="1" si="0"/>
        <v>4</v>
      </c>
      <c r="G9" s="11">
        <f t="shared" ca="1" si="1"/>
        <v>48</v>
      </c>
      <c r="H9" s="132">
        <v>1</v>
      </c>
      <c r="I9" s="132">
        <v>12</v>
      </c>
      <c r="J9" s="11">
        <f t="shared" si="2"/>
        <v>12</v>
      </c>
      <c r="K9" s="9">
        <v>1</v>
      </c>
      <c r="L9" s="38">
        <f t="shared" ca="1" si="3"/>
        <v>0.4</v>
      </c>
      <c r="M9" s="5">
        <v>2</v>
      </c>
      <c r="N9" s="46">
        <f ca="1">SUMIF(A6:A43,M9,L6:L43)</f>
        <v>1.1458333333333333</v>
      </c>
      <c r="O9" s="43"/>
      <c r="P9" s="47"/>
      <c r="Q9" s="48"/>
    </row>
    <row r="10" spans="1:17">
      <c r="A10" s="13">
        <v>5</v>
      </c>
      <c r="B10" s="129" t="s">
        <v>413</v>
      </c>
      <c r="C10" s="130">
        <v>100</v>
      </c>
      <c r="D10" s="131" t="s">
        <v>47</v>
      </c>
      <c r="E10" s="131" t="s">
        <v>7</v>
      </c>
      <c r="F10" s="37">
        <f t="shared" ca="1" si="0"/>
        <v>4</v>
      </c>
      <c r="G10" s="11">
        <f t="shared" ca="1" si="1"/>
        <v>48</v>
      </c>
      <c r="H10" s="132">
        <v>1</v>
      </c>
      <c r="I10" s="132">
        <v>12</v>
      </c>
      <c r="J10" s="11">
        <f t="shared" si="2"/>
        <v>12</v>
      </c>
      <c r="K10" s="9">
        <v>1</v>
      </c>
      <c r="L10" s="38">
        <f t="shared" ca="1" si="3"/>
        <v>0.4</v>
      </c>
      <c r="M10" s="5">
        <v>3</v>
      </c>
      <c r="N10" s="46">
        <f ca="1">SUMIF(A6:A43,M10,L6:L43)</f>
        <v>0.4</v>
      </c>
      <c r="O10" s="43"/>
      <c r="P10" s="47"/>
      <c r="Q10" s="48"/>
    </row>
    <row r="11" spans="1:17">
      <c r="A11" s="13">
        <v>6</v>
      </c>
      <c r="B11" s="129" t="s">
        <v>414</v>
      </c>
      <c r="C11" s="130">
        <v>100</v>
      </c>
      <c r="D11" s="131" t="s">
        <v>38</v>
      </c>
      <c r="E11" s="134" t="s">
        <v>15</v>
      </c>
      <c r="F11" s="37">
        <f t="shared" ca="1" si="0"/>
        <v>100</v>
      </c>
      <c r="G11" s="11">
        <f t="shared" ca="1" si="1"/>
        <v>200</v>
      </c>
      <c r="H11" s="132">
        <v>2</v>
      </c>
      <c r="I11" s="132">
        <v>1</v>
      </c>
      <c r="J11" s="11">
        <f t="shared" si="2"/>
        <v>2</v>
      </c>
      <c r="K11" s="9">
        <v>1</v>
      </c>
      <c r="L11" s="38">
        <f t="shared" ca="1" si="3"/>
        <v>1.6666666666666667</v>
      </c>
      <c r="M11" s="5">
        <v>4</v>
      </c>
      <c r="N11" s="46">
        <f ca="1">SUMIF(A6:A43,M11,L6:L43)</f>
        <v>0.4</v>
      </c>
      <c r="O11" s="43"/>
      <c r="P11" s="47"/>
      <c r="Q11" s="48"/>
    </row>
    <row r="12" spans="1:17">
      <c r="A12" s="13">
        <v>7</v>
      </c>
      <c r="B12" s="129" t="s">
        <v>415</v>
      </c>
      <c r="C12" s="130">
        <v>100</v>
      </c>
      <c r="D12" s="131" t="s">
        <v>39</v>
      </c>
      <c r="E12" s="134" t="s">
        <v>15</v>
      </c>
      <c r="F12" s="37">
        <f t="shared" ca="1" si="0"/>
        <v>100</v>
      </c>
      <c r="G12" s="11">
        <f t="shared" ca="1" si="1"/>
        <v>200</v>
      </c>
      <c r="H12" s="132">
        <v>2</v>
      </c>
      <c r="I12" s="132">
        <v>1</v>
      </c>
      <c r="J12" s="11">
        <f t="shared" si="2"/>
        <v>2</v>
      </c>
      <c r="K12" s="9">
        <v>1</v>
      </c>
      <c r="L12" s="38">
        <f t="shared" ca="1" si="3"/>
        <v>1.6666666666666667</v>
      </c>
      <c r="M12" s="5">
        <v>5</v>
      </c>
      <c r="N12" s="46">
        <f ca="1">SUMIF(A6:A43,M12,L6:L43)</f>
        <v>0.4</v>
      </c>
      <c r="O12" s="43"/>
      <c r="P12" s="47"/>
      <c r="Q12" s="48"/>
    </row>
    <row r="13" spans="1:17" ht="15.75" thickBot="1">
      <c r="A13" s="13">
        <v>8</v>
      </c>
      <c r="B13" s="129" t="s">
        <v>416</v>
      </c>
      <c r="C13" s="130">
        <v>100</v>
      </c>
      <c r="D13" s="131" t="s">
        <v>40</v>
      </c>
      <c r="E13" s="134" t="s">
        <v>15</v>
      </c>
      <c r="F13" s="37">
        <f t="shared" ca="1" si="0"/>
        <v>100</v>
      </c>
      <c r="G13" s="11">
        <f t="shared" ca="1" si="1"/>
        <v>200</v>
      </c>
      <c r="H13" s="132">
        <v>2</v>
      </c>
      <c r="I13" s="132">
        <v>1</v>
      </c>
      <c r="J13" s="11">
        <f t="shared" si="2"/>
        <v>2</v>
      </c>
      <c r="K13" s="9">
        <v>1</v>
      </c>
      <c r="L13" s="38">
        <f t="shared" ca="1" si="3"/>
        <v>1.6666666666666667</v>
      </c>
      <c r="M13" s="5">
        <v>6</v>
      </c>
      <c r="N13" s="46">
        <f ca="1">SUMIF(A6:A43,M13,L6:L43)</f>
        <v>1.6666666666666667</v>
      </c>
      <c r="O13" s="43"/>
      <c r="P13" s="47"/>
      <c r="Q13" s="48"/>
    </row>
    <row r="14" spans="1:17">
      <c r="A14" s="13">
        <v>9</v>
      </c>
      <c r="B14" s="129" t="s">
        <v>417</v>
      </c>
      <c r="C14" s="130">
        <v>100</v>
      </c>
      <c r="D14" s="131" t="s">
        <v>45</v>
      </c>
      <c r="E14" s="134" t="s">
        <v>15</v>
      </c>
      <c r="F14" s="37">
        <f t="shared" ca="1" si="0"/>
        <v>100</v>
      </c>
      <c r="G14" s="11">
        <f t="shared" ca="1" si="1"/>
        <v>200</v>
      </c>
      <c r="H14" s="132">
        <v>2</v>
      </c>
      <c r="I14" s="132">
        <v>1</v>
      </c>
      <c r="J14" s="11">
        <f t="shared" si="2"/>
        <v>2</v>
      </c>
      <c r="K14" s="9">
        <v>1</v>
      </c>
      <c r="L14" s="38">
        <f t="shared" ca="1" si="3"/>
        <v>1.6666666666666667</v>
      </c>
      <c r="M14" s="5">
        <v>7</v>
      </c>
      <c r="N14" s="46">
        <f ca="1">SUMIF(A6:A43,M14,L6:L43)</f>
        <v>1.6666666666666667</v>
      </c>
      <c r="O14" s="43"/>
      <c r="P14" s="49" t="s">
        <v>54</v>
      </c>
      <c r="Q14" s="206">
        <f ca="1">SUM(N8:N15)</f>
        <v>8.4916666666666671</v>
      </c>
    </row>
    <row r="15" spans="1:17" ht="15.75" thickBot="1">
      <c r="A15" s="13">
        <v>10</v>
      </c>
      <c r="B15" s="129" t="s">
        <v>532</v>
      </c>
      <c r="C15" s="130"/>
      <c r="D15" s="131"/>
      <c r="E15" s="134"/>
      <c r="F15" s="37">
        <f t="shared" ca="1" si="0"/>
        <v>0</v>
      </c>
      <c r="G15" s="11" t="str">
        <f t="shared" si="1"/>
        <v/>
      </c>
      <c r="H15" s="132"/>
      <c r="I15" s="132"/>
      <c r="J15" s="11">
        <f t="shared" si="2"/>
        <v>0</v>
      </c>
      <c r="K15" s="9">
        <v>1</v>
      </c>
      <c r="L15" s="38">
        <f t="shared" si="3"/>
        <v>0</v>
      </c>
      <c r="M15" s="5">
        <v>8</v>
      </c>
      <c r="N15" s="46">
        <f ca="1">SUMIF(A6:A43,M15,L6:L43)</f>
        <v>1.6666666666666667</v>
      </c>
      <c r="O15" s="43"/>
      <c r="P15" s="50" t="s">
        <v>55</v>
      </c>
      <c r="Q15" s="207"/>
    </row>
    <row r="16" spans="1:17">
      <c r="A16" s="13">
        <v>10</v>
      </c>
      <c r="B16" s="139"/>
      <c r="C16" s="130"/>
      <c r="D16" s="131"/>
      <c r="E16" s="131"/>
      <c r="F16" s="37">
        <f t="shared" ca="1" si="0"/>
        <v>0</v>
      </c>
      <c r="G16" s="11" t="str">
        <f t="shared" si="1"/>
        <v/>
      </c>
      <c r="H16" s="132"/>
      <c r="I16" s="132"/>
      <c r="J16" s="11">
        <f t="shared" si="2"/>
        <v>0</v>
      </c>
      <c r="K16" s="9">
        <v>1</v>
      </c>
      <c r="L16" s="38">
        <f t="shared" si="3"/>
        <v>0</v>
      </c>
      <c r="M16" s="6">
        <v>9</v>
      </c>
      <c r="N16" s="51">
        <f ca="1">SUMIF(A6:A43,M16,L6:L43)</f>
        <v>1.6666666666666667</v>
      </c>
      <c r="O16" s="43"/>
      <c r="P16" s="52" t="s">
        <v>56</v>
      </c>
      <c r="Q16" s="206">
        <f ca="1">SUM(N16:N23)</f>
        <v>3.5416666666666665</v>
      </c>
    </row>
    <row r="17" spans="1:17" ht="15.75" thickBot="1">
      <c r="A17" s="13">
        <v>10</v>
      </c>
      <c r="B17" s="139"/>
      <c r="C17" s="130"/>
      <c r="D17" s="131"/>
      <c r="E17" s="131"/>
      <c r="F17" s="37">
        <f t="shared" ca="1" si="0"/>
        <v>0</v>
      </c>
      <c r="G17" s="11" t="str">
        <f t="shared" si="1"/>
        <v/>
      </c>
      <c r="H17" s="132"/>
      <c r="I17" s="132"/>
      <c r="J17" s="11">
        <f t="shared" si="2"/>
        <v>0</v>
      </c>
      <c r="K17" s="9">
        <v>1</v>
      </c>
      <c r="L17" s="38">
        <f t="shared" si="3"/>
        <v>0</v>
      </c>
      <c r="M17" s="6">
        <v>10</v>
      </c>
      <c r="N17" s="51">
        <f>SUMIF(A6:A43,M17,L6:L43)</f>
        <v>0</v>
      </c>
      <c r="O17" s="43"/>
      <c r="P17" s="53" t="s">
        <v>55</v>
      </c>
      <c r="Q17" s="214"/>
    </row>
    <row r="18" spans="1:17">
      <c r="A18" s="13">
        <v>11</v>
      </c>
      <c r="B18" s="129" t="s">
        <v>532</v>
      </c>
      <c r="C18" s="130"/>
      <c r="D18" s="131"/>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v>11</v>
      </c>
      <c r="B19" s="139"/>
      <c r="C19" s="130"/>
      <c r="D19" s="131"/>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v>11</v>
      </c>
      <c r="B20" s="139"/>
      <c r="C20" s="130"/>
      <c r="D20" s="131"/>
      <c r="E20" s="131"/>
      <c r="F20" s="37">
        <f t="shared" ca="1" si="0"/>
        <v>0</v>
      </c>
      <c r="G20" s="11" t="str">
        <f t="shared" si="1"/>
        <v/>
      </c>
      <c r="H20" s="132"/>
      <c r="I20" s="132"/>
      <c r="J20" s="11">
        <f t="shared" si="2"/>
        <v>0</v>
      </c>
      <c r="K20" s="9">
        <v>1</v>
      </c>
      <c r="L20" s="38">
        <f t="shared" si="3"/>
        <v>0</v>
      </c>
      <c r="M20" s="6">
        <v>13</v>
      </c>
      <c r="N20" s="51">
        <f ca="1">SUMIF(A6:A43,M20,L6:L43)</f>
        <v>0.41666666666666669</v>
      </c>
      <c r="O20" s="43"/>
      <c r="P20" s="57"/>
      <c r="Q20" s="58"/>
    </row>
    <row r="21" spans="1:17" ht="15.75" thickBot="1">
      <c r="A21" s="13">
        <v>12</v>
      </c>
      <c r="B21" s="129" t="s">
        <v>532</v>
      </c>
      <c r="C21" s="130"/>
      <c r="D21" s="131"/>
      <c r="E21" s="131"/>
      <c r="F21" s="37">
        <f t="shared" ca="1" si="0"/>
        <v>0</v>
      </c>
      <c r="G21" s="11" t="str">
        <f t="shared" si="1"/>
        <v/>
      </c>
      <c r="H21" s="132"/>
      <c r="I21" s="132"/>
      <c r="J21" s="11">
        <f t="shared" si="2"/>
        <v>0</v>
      </c>
      <c r="K21" s="9">
        <v>1</v>
      </c>
      <c r="L21" s="38">
        <f t="shared" si="3"/>
        <v>0</v>
      </c>
      <c r="M21" s="6">
        <v>14</v>
      </c>
      <c r="N21" s="51">
        <f ca="1">SUMIF(A6:A43,M21,L6:L43)</f>
        <v>0.41666666666666669</v>
      </c>
      <c r="O21" s="43"/>
      <c r="P21" s="59" t="s">
        <v>57</v>
      </c>
      <c r="Q21" s="60">
        <f ca="1">SUM(G6:G43)</f>
        <v>1444</v>
      </c>
    </row>
    <row r="22" spans="1:17" ht="15.75" thickBot="1">
      <c r="A22" s="13">
        <v>12</v>
      </c>
      <c r="B22" s="139"/>
      <c r="C22" s="130"/>
      <c r="D22" s="131"/>
      <c r="E22" s="131"/>
      <c r="F22" s="37">
        <f t="shared" ca="1" si="0"/>
        <v>0</v>
      </c>
      <c r="G22" s="11" t="str">
        <f t="shared" si="1"/>
        <v/>
      </c>
      <c r="H22" s="132"/>
      <c r="I22" s="132"/>
      <c r="J22" s="11">
        <f t="shared" si="2"/>
        <v>0</v>
      </c>
      <c r="K22" s="9">
        <v>1</v>
      </c>
      <c r="L22" s="38">
        <f t="shared" si="3"/>
        <v>0</v>
      </c>
      <c r="M22" s="6">
        <v>15</v>
      </c>
      <c r="N22" s="51">
        <f ca="1">SUMIF(A6:A43,M22,L6:L43)</f>
        <v>0.625</v>
      </c>
      <c r="O22" s="43"/>
      <c r="P22" s="59" t="s">
        <v>35</v>
      </c>
      <c r="Q22" s="61">
        <f>SUM(J6:J43)</f>
        <v>2044</v>
      </c>
    </row>
    <row r="23" spans="1:17" ht="15" customHeight="1" thickBot="1">
      <c r="A23" s="13">
        <v>12</v>
      </c>
      <c r="B23" s="139"/>
      <c r="C23" s="130"/>
      <c r="D23" s="131"/>
      <c r="E23" s="131"/>
      <c r="F23" s="37">
        <f t="shared" ca="1" si="0"/>
        <v>0</v>
      </c>
      <c r="G23" s="11" t="str">
        <f t="shared" si="1"/>
        <v/>
      </c>
      <c r="H23" s="132"/>
      <c r="I23" s="132"/>
      <c r="J23" s="11">
        <f t="shared" si="2"/>
        <v>0</v>
      </c>
      <c r="K23" s="9">
        <v>1</v>
      </c>
      <c r="L23" s="38">
        <f t="shared" si="3"/>
        <v>0</v>
      </c>
      <c r="M23" s="6">
        <v>16</v>
      </c>
      <c r="N23" s="51">
        <f ca="1">SUMIF(A6:A43,M23,L6:L43)</f>
        <v>0.41666666666666669</v>
      </c>
      <c r="O23" s="62"/>
      <c r="P23" s="59" t="s">
        <v>58</v>
      </c>
      <c r="Q23" s="63">
        <f>SUM(C6:C43)</f>
        <v>1200</v>
      </c>
    </row>
    <row r="24" spans="1:17" ht="15.75" thickBot="1">
      <c r="A24" s="13">
        <v>13</v>
      </c>
      <c r="B24" s="129" t="s">
        <v>418</v>
      </c>
      <c r="C24" s="130">
        <v>80</v>
      </c>
      <c r="D24" s="131" t="s">
        <v>48</v>
      </c>
      <c r="E24" s="131" t="s">
        <v>11</v>
      </c>
      <c r="F24" s="37">
        <f t="shared" ca="1" si="0"/>
        <v>0.25</v>
      </c>
      <c r="G24" s="11">
        <f t="shared" ca="1" si="1"/>
        <v>50</v>
      </c>
      <c r="H24" s="132">
        <v>2</v>
      </c>
      <c r="I24" s="132">
        <v>100</v>
      </c>
      <c r="J24" s="11">
        <f t="shared" si="2"/>
        <v>200</v>
      </c>
      <c r="K24" s="9">
        <v>1</v>
      </c>
      <c r="L24" s="38">
        <f t="shared" ca="1" si="3"/>
        <v>0.41666666666666669</v>
      </c>
      <c r="M24" s="64"/>
      <c r="N24" s="21"/>
      <c r="O24" s="21"/>
      <c r="P24" s="21"/>
      <c r="Q24" s="22"/>
    </row>
    <row r="25" spans="1:17" ht="16.5" thickBot="1">
      <c r="A25" s="13">
        <v>14</v>
      </c>
      <c r="B25" s="129" t="s">
        <v>419</v>
      </c>
      <c r="C25" s="130">
        <v>80</v>
      </c>
      <c r="D25" s="131" t="s">
        <v>48</v>
      </c>
      <c r="E25" s="131" t="s">
        <v>11</v>
      </c>
      <c r="F25" s="37">
        <f t="shared" ca="1" si="0"/>
        <v>0.25</v>
      </c>
      <c r="G25" s="11">
        <f t="shared" ca="1" si="1"/>
        <v>50</v>
      </c>
      <c r="H25" s="132">
        <v>2</v>
      </c>
      <c r="I25" s="132">
        <v>100</v>
      </c>
      <c r="J25" s="11">
        <f t="shared" si="2"/>
        <v>200</v>
      </c>
      <c r="K25" s="9">
        <v>1</v>
      </c>
      <c r="L25" s="38">
        <f t="shared" ca="1" si="3"/>
        <v>0.41666666666666669</v>
      </c>
      <c r="M25" s="208" t="s">
        <v>63</v>
      </c>
      <c r="N25" s="197"/>
      <c r="O25" s="197"/>
      <c r="P25" s="197"/>
      <c r="Q25" s="198"/>
    </row>
    <row r="26" spans="1:17">
      <c r="A26" s="13">
        <v>15</v>
      </c>
      <c r="B26" s="129" t="s">
        <v>420</v>
      </c>
      <c r="C26" s="130">
        <v>80</v>
      </c>
      <c r="D26" s="131" t="s">
        <v>47</v>
      </c>
      <c r="E26" s="131" t="s">
        <v>11</v>
      </c>
      <c r="F26" s="37">
        <f t="shared" ca="1" si="0"/>
        <v>0.25</v>
      </c>
      <c r="G26" s="11">
        <f t="shared" ca="1" si="1"/>
        <v>75</v>
      </c>
      <c r="H26" s="132">
        <v>3</v>
      </c>
      <c r="I26" s="132">
        <v>100</v>
      </c>
      <c r="J26" s="11">
        <f t="shared" si="2"/>
        <v>300</v>
      </c>
      <c r="K26" s="9">
        <v>1</v>
      </c>
      <c r="L26" s="38">
        <f t="shared" ca="1" si="3"/>
        <v>0.625</v>
      </c>
      <c r="M26" s="209"/>
      <c r="N26" s="199"/>
      <c r="O26" s="199"/>
      <c r="P26" s="199"/>
      <c r="Q26" s="200"/>
    </row>
    <row r="27" spans="1:17">
      <c r="A27" s="13">
        <v>16</v>
      </c>
      <c r="B27" s="129" t="s">
        <v>421</v>
      </c>
      <c r="C27" s="130">
        <v>100</v>
      </c>
      <c r="D27" s="131" t="s">
        <v>48</v>
      </c>
      <c r="E27" s="131" t="s">
        <v>11</v>
      </c>
      <c r="F27" s="37">
        <f t="shared" ca="1" si="0"/>
        <v>0.25</v>
      </c>
      <c r="G27" s="11">
        <f t="shared" ca="1" si="1"/>
        <v>50</v>
      </c>
      <c r="H27" s="132">
        <v>2</v>
      </c>
      <c r="I27" s="132">
        <v>100</v>
      </c>
      <c r="J27" s="11">
        <f t="shared" si="2"/>
        <v>200</v>
      </c>
      <c r="K27" s="9">
        <v>1</v>
      </c>
      <c r="L27" s="38">
        <f t="shared" ca="1" si="3"/>
        <v>0.41666666666666669</v>
      </c>
      <c r="M27" s="210"/>
      <c r="N27" s="201"/>
      <c r="O27" s="201"/>
      <c r="P27" s="201"/>
      <c r="Q27" s="202"/>
    </row>
    <row r="28" spans="1:17">
      <c r="A28" s="13"/>
      <c r="B28" s="10"/>
      <c r="C28" s="7"/>
      <c r="D28" s="7"/>
      <c r="E28" s="7"/>
      <c r="F28" s="37">
        <f t="shared" ca="1" si="0"/>
        <v>0</v>
      </c>
      <c r="G28" s="11" t="str">
        <f t="shared" si="1"/>
        <v/>
      </c>
      <c r="H28" s="7"/>
      <c r="I28" s="7"/>
      <c r="J28" s="11">
        <f t="shared" si="2"/>
        <v>0</v>
      </c>
      <c r="K28" s="9">
        <v>1</v>
      </c>
      <c r="L28" s="38">
        <f t="shared" si="3"/>
        <v>0</v>
      </c>
      <c r="M28" s="210"/>
      <c r="N28" s="201"/>
      <c r="O28" s="201"/>
      <c r="P28" s="201"/>
      <c r="Q28" s="202"/>
    </row>
    <row r="29" spans="1:17">
      <c r="A29" s="13"/>
      <c r="B29" s="10"/>
      <c r="C29" s="7"/>
      <c r="D29" s="7"/>
      <c r="E29" s="7"/>
      <c r="F29" s="37">
        <f t="shared" ca="1" si="0"/>
        <v>0</v>
      </c>
      <c r="G29" s="11" t="str">
        <f t="shared" si="1"/>
        <v/>
      </c>
      <c r="H29" s="7"/>
      <c r="I29" s="7"/>
      <c r="J29" s="11">
        <f t="shared" si="2"/>
        <v>0</v>
      </c>
      <c r="K29" s="9">
        <v>1</v>
      </c>
      <c r="L29" s="38">
        <f t="shared" si="3"/>
        <v>0</v>
      </c>
      <c r="M29" s="210"/>
      <c r="N29" s="201"/>
      <c r="O29" s="201"/>
      <c r="P29" s="201"/>
      <c r="Q29" s="202"/>
    </row>
    <row r="30" spans="1:17">
      <c r="A30" s="13"/>
      <c r="B30" s="10"/>
      <c r="C30" s="7"/>
      <c r="D30" s="7"/>
      <c r="E30" s="7"/>
      <c r="F30" s="37">
        <f t="shared" ca="1" si="0"/>
        <v>0</v>
      </c>
      <c r="G30" s="11" t="str">
        <f t="shared" si="1"/>
        <v/>
      </c>
      <c r="H30" s="7"/>
      <c r="I30" s="7"/>
      <c r="J30" s="11">
        <f t="shared" si="2"/>
        <v>0</v>
      </c>
      <c r="K30" s="9">
        <v>1</v>
      </c>
      <c r="L30" s="38">
        <f t="shared" si="3"/>
        <v>0</v>
      </c>
      <c r="M30" s="210"/>
      <c r="N30" s="201"/>
      <c r="O30" s="201"/>
      <c r="P30" s="201"/>
      <c r="Q30" s="202"/>
    </row>
    <row r="31" spans="1:17">
      <c r="A31" s="13"/>
      <c r="B31" s="10"/>
      <c r="C31" s="7"/>
      <c r="D31" s="7"/>
      <c r="E31" s="7"/>
      <c r="F31" s="37">
        <f t="shared" ca="1" si="0"/>
        <v>0</v>
      </c>
      <c r="G31" s="11" t="str">
        <f t="shared" si="1"/>
        <v/>
      </c>
      <c r="H31" s="7"/>
      <c r="I31" s="7"/>
      <c r="J31" s="11">
        <f t="shared" si="2"/>
        <v>0</v>
      </c>
      <c r="K31" s="9">
        <v>1</v>
      </c>
      <c r="L31" s="38">
        <f t="shared" si="3"/>
        <v>0</v>
      </c>
      <c r="M31" s="210"/>
      <c r="N31" s="201"/>
      <c r="O31" s="201"/>
      <c r="P31" s="201"/>
      <c r="Q31" s="202"/>
    </row>
    <row r="32" spans="1:17">
      <c r="A32" s="13"/>
      <c r="B32" s="10"/>
      <c r="C32" s="7"/>
      <c r="D32" s="7"/>
      <c r="E32" s="7"/>
      <c r="F32" s="37">
        <f t="shared" ca="1" si="0"/>
        <v>0</v>
      </c>
      <c r="G32" s="11" t="str">
        <f t="shared" si="1"/>
        <v/>
      </c>
      <c r="H32" s="7"/>
      <c r="I32" s="7"/>
      <c r="J32" s="11">
        <f t="shared" si="2"/>
        <v>0</v>
      </c>
      <c r="K32" s="9">
        <v>1</v>
      </c>
      <c r="L32" s="38">
        <f t="shared" si="3"/>
        <v>0</v>
      </c>
      <c r="M32" s="210"/>
      <c r="N32" s="201"/>
      <c r="O32" s="201"/>
      <c r="P32" s="201"/>
      <c r="Q32" s="202"/>
    </row>
    <row r="33" spans="1:17">
      <c r="A33" s="13"/>
      <c r="B33" s="10"/>
      <c r="C33" s="7"/>
      <c r="D33" s="7"/>
      <c r="E33" s="7"/>
      <c r="F33" s="37">
        <f t="shared" ca="1" si="0"/>
        <v>0</v>
      </c>
      <c r="G33" s="11" t="str">
        <f t="shared" si="1"/>
        <v/>
      </c>
      <c r="H33" s="7"/>
      <c r="I33" s="7"/>
      <c r="J33" s="11">
        <f t="shared" si="2"/>
        <v>0</v>
      </c>
      <c r="K33" s="9">
        <v>1</v>
      </c>
      <c r="L33" s="38">
        <f t="shared" si="3"/>
        <v>0</v>
      </c>
      <c r="M33" s="210"/>
      <c r="N33" s="201"/>
      <c r="O33" s="201"/>
      <c r="P33" s="201"/>
      <c r="Q33" s="202"/>
    </row>
    <row r="34" spans="1:17">
      <c r="A34" s="13"/>
      <c r="B34" s="10"/>
      <c r="C34" s="7"/>
      <c r="D34" s="7"/>
      <c r="E34" s="7"/>
      <c r="F34" s="37">
        <f t="shared" ca="1" si="0"/>
        <v>0</v>
      </c>
      <c r="G34" s="11" t="str">
        <f t="shared" si="1"/>
        <v/>
      </c>
      <c r="H34" s="7"/>
      <c r="I34" s="7"/>
      <c r="J34" s="11">
        <f t="shared" si="2"/>
        <v>0</v>
      </c>
      <c r="K34" s="9">
        <v>1</v>
      </c>
      <c r="L34" s="38">
        <f t="shared" si="3"/>
        <v>0</v>
      </c>
      <c r="M34" s="210"/>
      <c r="N34" s="201"/>
      <c r="O34" s="201"/>
      <c r="P34" s="201"/>
      <c r="Q34" s="202"/>
    </row>
    <row r="35" spans="1:17">
      <c r="A35" s="13"/>
      <c r="B35" s="10"/>
      <c r="C35" s="7"/>
      <c r="D35" s="7"/>
      <c r="E35" s="7"/>
      <c r="F35" s="37">
        <f t="shared" ca="1" si="0"/>
        <v>0</v>
      </c>
      <c r="G35" s="11" t="str">
        <f t="shared" si="1"/>
        <v/>
      </c>
      <c r="H35" s="7"/>
      <c r="I35" s="7"/>
      <c r="J35" s="11">
        <f t="shared" si="2"/>
        <v>0</v>
      </c>
      <c r="K35" s="9">
        <v>1</v>
      </c>
      <c r="L35" s="38">
        <f t="shared" si="3"/>
        <v>0</v>
      </c>
      <c r="M35" s="210"/>
      <c r="N35" s="201"/>
      <c r="O35" s="201"/>
      <c r="P35" s="201"/>
      <c r="Q35" s="202"/>
    </row>
    <row r="36" spans="1:17">
      <c r="A36" s="13"/>
      <c r="B36" s="10"/>
      <c r="C36" s="7"/>
      <c r="D36" s="7"/>
      <c r="E36" s="7"/>
      <c r="F36" s="37">
        <f t="shared" ca="1" si="0"/>
        <v>0</v>
      </c>
      <c r="G36" s="11" t="str">
        <f t="shared" si="1"/>
        <v/>
      </c>
      <c r="H36" s="7"/>
      <c r="I36" s="7"/>
      <c r="J36" s="11">
        <f t="shared" si="2"/>
        <v>0</v>
      </c>
      <c r="K36" s="9">
        <v>1</v>
      </c>
      <c r="L36" s="38">
        <f t="shared" si="3"/>
        <v>0</v>
      </c>
      <c r="M36" s="210"/>
      <c r="N36" s="201"/>
      <c r="O36" s="201"/>
      <c r="P36" s="201"/>
      <c r="Q36" s="202"/>
    </row>
    <row r="37" spans="1:17">
      <c r="A37" s="13"/>
      <c r="B37" s="10"/>
      <c r="C37" s="7"/>
      <c r="D37" s="7"/>
      <c r="E37" s="7"/>
      <c r="F37" s="37">
        <f t="shared" ca="1" si="0"/>
        <v>0</v>
      </c>
      <c r="G37" s="11" t="str">
        <f t="shared" si="1"/>
        <v/>
      </c>
      <c r="H37" s="7"/>
      <c r="I37" s="7"/>
      <c r="J37" s="11">
        <f t="shared" si="2"/>
        <v>0</v>
      </c>
      <c r="K37" s="9">
        <v>1</v>
      </c>
      <c r="L37" s="38">
        <f t="shared" si="3"/>
        <v>0</v>
      </c>
      <c r="M37" s="210"/>
      <c r="N37" s="201"/>
      <c r="O37" s="201"/>
      <c r="P37" s="201"/>
      <c r="Q37" s="202"/>
    </row>
    <row r="38" spans="1:17">
      <c r="A38" s="13"/>
      <c r="B38" s="10"/>
      <c r="C38" s="7"/>
      <c r="D38" s="7"/>
      <c r="E38" s="7"/>
      <c r="F38" s="37">
        <f t="shared" ca="1" si="0"/>
        <v>0</v>
      </c>
      <c r="G38" s="11" t="str">
        <f t="shared" si="1"/>
        <v/>
      </c>
      <c r="H38" s="7"/>
      <c r="I38" s="7"/>
      <c r="J38" s="11">
        <f t="shared" si="2"/>
        <v>0</v>
      </c>
      <c r="K38" s="9">
        <v>1</v>
      </c>
      <c r="L38" s="38">
        <f t="shared" si="3"/>
        <v>0</v>
      </c>
      <c r="M38" s="210"/>
      <c r="N38" s="201"/>
      <c r="O38" s="201"/>
      <c r="P38" s="201"/>
      <c r="Q38" s="202"/>
    </row>
    <row r="39" spans="1:17">
      <c r="A39" s="13"/>
      <c r="B39" s="10"/>
      <c r="C39" s="7"/>
      <c r="D39" s="7"/>
      <c r="E39" s="7"/>
      <c r="F39" s="37">
        <f t="shared" ca="1" si="0"/>
        <v>0</v>
      </c>
      <c r="G39" s="11" t="str">
        <f t="shared" si="1"/>
        <v/>
      </c>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t="str">
        <f t="shared" si="1"/>
        <v/>
      </c>
      <c r="H40" s="7"/>
      <c r="I40" s="7"/>
      <c r="J40" s="11">
        <f t="shared" si="2"/>
        <v>0</v>
      </c>
      <c r="K40" s="9">
        <v>1</v>
      </c>
      <c r="L40" s="38">
        <f t="shared" si="3"/>
        <v>0</v>
      </c>
      <c r="M40" s="210"/>
      <c r="N40" s="201"/>
      <c r="O40" s="201"/>
      <c r="P40" s="201"/>
      <c r="Q40" s="202"/>
    </row>
    <row r="41" spans="1:17">
      <c r="A41" s="13"/>
      <c r="B41" s="10"/>
      <c r="C41" s="7"/>
      <c r="D41" s="7"/>
      <c r="E41" s="7"/>
      <c r="F41" s="37">
        <f t="shared" ca="1" si="0"/>
        <v>0</v>
      </c>
      <c r="G41" s="11" t="str">
        <f t="shared" si="1"/>
        <v/>
      </c>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t="str">
        <f t="shared" si="1"/>
        <v/>
      </c>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11" t="str">
        <f t="shared" si="1"/>
        <v/>
      </c>
      <c r="H43" s="16"/>
      <c r="I43" s="16"/>
      <c r="J43" s="65">
        <f t="shared" si="2"/>
        <v>0</v>
      </c>
      <c r="K43" s="17">
        <v>1</v>
      </c>
      <c r="L43" s="67">
        <f t="shared" si="3"/>
        <v>0</v>
      </c>
      <c r="M43" s="213"/>
      <c r="N43" s="184"/>
      <c r="O43" s="184"/>
      <c r="P43" s="184"/>
      <c r="Q43" s="185"/>
    </row>
    <row r="44" spans="1:17" ht="26.25" customHeight="1">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12" priority="4" operator="greaterThan">
      <formula>8</formula>
    </cfRule>
  </conditionalFormatting>
  <conditionalFormatting sqref="Q14:Q16">
    <cfRule type="cellIs" dxfId="111" priority="3" operator="greaterThan">
      <formula>$K$2</formula>
    </cfRule>
  </conditionalFormatting>
  <conditionalFormatting sqref="Q7">
    <cfRule type="cellIs" dxfId="110" priority="2" operator="greaterThan">
      <formula>$I$2</formula>
    </cfRule>
  </conditionalFormatting>
  <conditionalFormatting sqref="F6:F43 J6:J43 L6:L43">
    <cfRule type="cellIs" dxfId="109"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262" orientation="landscape" r:id="rId1"/>
  <legacyDrawing r:id="rId2"/>
</worksheet>
</file>

<file path=xl/worksheets/sheet15.xml><?xml version="1.0" encoding="utf-8"?>
<worksheet xmlns="http://schemas.openxmlformats.org/spreadsheetml/2006/main" xmlns:r="http://schemas.openxmlformats.org/officeDocument/2006/relationships">
  <sheetPr>
    <tabColor theme="1" tint="0.14999847407452621"/>
  </sheetPr>
  <dimension ref="A1:Q45"/>
  <sheetViews>
    <sheetView zoomScaleNormal="100" zoomScaleSheetLayoutView="100" workbookViewId="0">
      <selection activeCell="I23" sqref="I23"/>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10</v>
      </c>
      <c r="D1" s="21"/>
      <c r="E1" s="205" t="s">
        <v>25</v>
      </c>
      <c r="F1" s="205"/>
      <c r="G1" s="205"/>
      <c r="H1" s="205"/>
      <c r="I1" s="205"/>
      <c r="J1" s="21"/>
      <c r="K1" s="21"/>
      <c r="L1" s="21"/>
      <c r="M1" s="21"/>
      <c r="N1" s="21"/>
      <c r="O1" s="21"/>
      <c r="P1" s="21"/>
      <c r="Q1" s="22"/>
    </row>
    <row r="2" spans="1:17" ht="15.75" thickBot="1">
      <c r="A2" s="23"/>
      <c r="B2" s="24" t="s">
        <v>49</v>
      </c>
      <c r="C2" s="4" t="s">
        <v>66</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422</v>
      </c>
      <c r="C6" s="135">
        <v>100</v>
      </c>
      <c r="D6" s="135" t="s">
        <v>39</v>
      </c>
      <c r="E6" s="132" t="s">
        <v>11</v>
      </c>
      <c r="F6" s="37">
        <f ca="1">SUMIF(type1,E6,bulbwatts)</f>
        <v>0.25</v>
      </c>
      <c r="G6" s="11">
        <f ca="1">IF(H6&gt;0,J6*F6,"")</f>
        <v>75</v>
      </c>
      <c r="H6" s="132">
        <v>3</v>
      </c>
      <c r="I6" s="132">
        <v>100</v>
      </c>
      <c r="J6" s="11">
        <f>H6*I6</f>
        <v>300</v>
      </c>
      <c r="K6" s="9">
        <v>1</v>
      </c>
      <c r="L6" s="38">
        <f ca="1">IF(H6&gt;0,((J6*F6)/120)*K6,0)</f>
        <v>0.625</v>
      </c>
      <c r="M6" s="203" t="s">
        <v>50</v>
      </c>
      <c r="N6" s="204"/>
      <c r="O6" s="39"/>
      <c r="P6" s="40" t="s">
        <v>53</v>
      </c>
      <c r="Q6" s="41"/>
    </row>
    <row r="7" spans="1:17" ht="15.75" thickBot="1">
      <c r="A7" s="13">
        <v>2</v>
      </c>
      <c r="B7" s="129" t="s">
        <v>423</v>
      </c>
      <c r="C7" s="135">
        <v>100</v>
      </c>
      <c r="D7" s="135" t="s">
        <v>48</v>
      </c>
      <c r="E7" s="131" t="s">
        <v>11</v>
      </c>
      <c r="F7" s="37">
        <f t="shared" ref="F7:F43" ca="1" si="0">SUMIF(type1,E7,bulbwatts)</f>
        <v>0.25</v>
      </c>
      <c r="G7" s="11">
        <f t="shared" ref="G7:G22" ca="1" si="1">IF(H7&gt;0,J7*F7,"")</f>
        <v>50</v>
      </c>
      <c r="H7" s="132">
        <v>2</v>
      </c>
      <c r="I7" s="132">
        <v>100</v>
      </c>
      <c r="J7" s="11">
        <f t="shared" ref="J7:J43" si="2">H7*I7</f>
        <v>200</v>
      </c>
      <c r="K7" s="9">
        <v>1</v>
      </c>
      <c r="L7" s="38">
        <f t="shared" ref="L7:L43" ca="1" si="3">IF(H7&gt;0,((J7*F7)/120)*K7,0)</f>
        <v>0.41666666666666669</v>
      </c>
      <c r="M7" s="42" t="s">
        <v>26</v>
      </c>
      <c r="N7" s="42" t="s">
        <v>51</v>
      </c>
      <c r="O7" s="43"/>
      <c r="P7" s="44" t="s">
        <v>65</v>
      </c>
      <c r="Q7" s="45">
        <f ca="1">SUM(N8:N23)</f>
        <v>14.339166666666667</v>
      </c>
    </row>
    <row r="8" spans="1:17">
      <c r="A8" s="13">
        <v>3</v>
      </c>
      <c r="B8" s="129" t="s">
        <v>424</v>
      </c>
      <c r="C8" s="135">
        <v>80</v>
      </c>
      <c r="D8" s="135" t="s">
        <v>48</v>
      </c>
      <c r="E8" s="131" t="s">
        <v>11</v>
      </c>
      <c r="F8" s="37">
        <f t="shared" ca="1" si="0"/>
        <v>0.25</v>
      </c>
      <c r="G8" s="11">
        <f t="shared" ca="1" si="1"/>
        <v>75</v>
      </c>
      <c r="H8" s="132">
        <v>3</v>
      </c>
      <c r="I8" s="132">
        <v>100</v>
      </c>
      <c r="J8" s="11">
        <f t="shared" si="2"/>
        <v>300</v>
      </c>
      <c r="K8" s="9">
        <v>1</v>
      </c>
      <c r="L8" s="38">
        <f t="shared" ca="1" si="3"/>
        <v>0.625</v>
      </c>
      <c r="M8" s="5">
        <v>1</v>
      </c>
      <c r="N8" s="46">
        <f ca="1">SUMIF(A6:A43,M8,L6:L43)</f>
        <v>0.8</v>
      </c>
      <c r="O8" s="43"/>
      <c r="P8" s="47"/>
      <c r="Q8" s="48"/>
    </row>
    <row r="9" spans="1:17">
      <c r="A9" s="13">
        <v>4</v>
      </c>
      <c r="B9" s="129" t="s">
        <v>425</v>
      </c>
      <c r="C9" s="135">
        <v>115</v>
      </c>
      <c r="D9" s="135" t="s">
        <v>47</v>
      </c>
      <c r="E9" s="131" t="s">
        <v>526</v>
      </c>
      <c r="F9" s="37">
        <f t="shared" ca="1" si="0"/>
        <v>5.5E-2</v>
      </c>
      <c r="G9" s="11">
        <f t="shared" ca="1" si="1"/>
        <v>9.9</v>
      </c>
      <c r="H9" s="132">
        <v>3</v>
      </c>
      <c r="I9" s="132">
        <v>60</v>
      </c>
      <c r="J9" s="11">
        <f t="shared" si="2"/>
        <v>180</v>
      </c>
      <c r="K9" s="9">
        <v>1</v>
      </c>
      <c r="L9" s="38">
        <f t="shared" ca="1" si="3"/>
        <v>8.2500000000000004E-2</v>
      </c>
      <c r="M9" s="5">
        <v>2</v>
      </c>
      <c r="N9" s="46">
        <f ca="1">SUMIF(A6:A43,M9,L6:L43)</f>
        <v>0.41666666666666669</v>
      </c>
      <c r="O9" s="43"/>
      <c r="P9" s="47"/>
      <c r="Q9" s="48"/>
    </row>
    <row r="10" spans="1:17">
      <c r="A10" s="13">
        <v>5</v>
      </c>
      <c r="B10" s="129" t="s">
        <v>426</v>
      </c>
      <c r="C10" s="135">
        <v>115</v>
      </c>
      <c r="D10" s="135" t="s">
        <v>47</v>
      </c>
      <c r="E10" s="131" t="s">
        <v>526</v>
      </c>
      <c r="F10" s="37">
        <f t="shared" ca="1" si="0"/>
        <v>5.5E-2</v>
      </c>
      <c r="G10" s="11">
        <f t="shared" ca="1" si="1"/>
        <v>13.2</v>
      </c>
      <c r="H10" s="132">
        <v>4</v>
      </c>
      <c r="I10" s="132">
        <v>60</v>
      </c>
      <c r="J10" s="11">
        <f t="shared" si="2"/>
        <v>240</v>
      </c>
      <c r="K10" s="9">
        <v>1</v>
      </c>
      <c r="L10" s="38">
        <f t="shared" ca="1" si="3"/>
        <v>0.11</v>
      </c>
      <c r="M10" s="5">
        <v>3</v>
      </c>
      <c r="N10" s="46">
        <f ca="1">SUMIF(A6:A43,M10,L6:L43)</f>
        <v>0.625</v>
      </c>
      <c r="O10" s="43"/>
      <c r="P10" s="47"/>
      <c r="Q10" s="48"/>
    </row>
    <row r="11" spans="1:17">
      <c r="A11" s="13">
        <v>6</v>
      </c>
      <c r="B11" s="129" t="s">
        <v>427</v>
      </c>
      <c r="C11" s="135">
        <v>115</v>
      </c>
      <c r="D11" s="135" t="s">
        <v>47</v>
      </c>
      <c r="E11" s="131" t="s">
        <v>526</v>
      </c>
      <c r="F11" s="37">
        <f t="shared" ca="1" si="0"/>
        <v>5.5E-2</v>
      </c>
      <c r="G11" s="11">
        <f t="shared" ca="1" si="1"/>
        <v>13.2</v>
      </c>
      <c r="H11" s="132">
        <v>4</v>
      </c>
      <c r="I11" s="132">
        <v>60</v>
      </c>
      <c r="J11" s="11">
        <f t="shared" si="2"/>
        <v>240</v>
      </c>
      <c r="K11" s="9">
        <v>1</v>
      </c>
      <c r="L11" s="38">
        <f t="shared" ca="1" si="3"/>
        <v>0.11</v>
      </c>
      <c r="M11" s="5">
        <v>4</v>
      </c>
      <c r="N11" s="46">
        <f ca="1">SUMIF(A6:A43,M11,L6:L43)</f>
        <v>8.2500000000000004E-2</v>
      </c>
      <c r="O11" s="43"/>
      <c r="P11" s="47"/>
      <c r="Q11" s="48"/>
    </row>
    <row r="12" spans="1:17">
      <c r="A12" s="13">
        <v>7</v>
      </c>
      <c r="B12" s="129" t="s">
        <v>428</v>
      </c>
      <c r="C12" s="135">
        <v>115</v>
      </c>
      <c r="D12" s="135" t="s">
        <v>47</v>
      </c>
      <c r="E12" s="131" t="s">
        <v>526</v>
      </c>
      <c r="F12" s="37">
        <f t="shared" ca="1" si="0"/>
        <v>5.5E-2</v>
      </c>
      <c r="G12" s="11">
        <f t="shared" ca="1" si="1"/>
        <v>13.2</v>
      </c>
      <c r="H12" s="132">
        <v>4</v>
      </c>
      <c r="I12" s="132">
        <v>60</v>
      </c>
      <c r="J12" s="11">
        <f t="shared" si="2"/>
        <v>240</v>
      </c>
      <c r="K12" s="9">
        <v>1</v>
      </c>
      <c r="L12" s="38">
        <f t="shared" ca="1" si="3"/>
        <v>0.11</v>
      </c>
      <c r="M12" s="5">
        <v>5</v>
      </c>
      <c r="N12" s="46">
        <f ca="1">SUMIF(A6:A43,M12,L6:L43)</f>
        <v>0.11</v>
      </c>
      <c r="O12" s="43"/>
      <c r="P12" s="47"/>
      <c r="Q12" s="48"/>
    </row>
    <row r="13" spans="1:17" ht="15.75" thickBot="1">
      <c r="A13" s="13">
        <v>8</v>
      </c>
      <c r="B13" s="129" t="s">
        <v>429</v>
      </c>
      <c r="C13" s="135">
        <v>115</v>
      </c>
      <c r="D13" s="135" t="s">
        <v>39</v>
      </c>
      <c r="E13" s="131" t="s">
        <v>11</v>
      </c>
      <c r="F13" s="37">
        <f t="shared" ca="1" si="0"/>
        <v>0.25</v>
      </c>
      <c r="G13" s="11">
        <f t="shared" ca="1" si="1"/>
        <v>225</v>
      </c>
      <c r="H13" s="132">
        <v>3</v>
      </c>
      <c r="I13" s="132">
        <v>300</v>
      </c>
      <c r="J13" s="11">
        <f t="shared" si="2"/>
        <v>900</v>
      </c>
      <c r="K13" s="9">
        <v>1</v>
      </c>
      <c r="L13" s="38">
        <f t="shared" ca="1" si="3"/>
        <v>1.875</v>
      </c>
      <c r="M13" s="5">
        <v>6</v>
      </c>
      <c r="N13" s="46">
        <f ca="1">SUMIF(A6:A43,M13,L6:L43)</f>
        <v>0.11</v>
      </c>
      <c r="O13" s="43"/>
      <c r="P13" s="47"/>
      <c r="Q13" s="48"/>
    </row>
    <row r="14" spans="1:17">
      <c r="A14" s="13">
        <v>9</v>
      </c>
      <c r="B14" s="129" t="s">
        <v>430</v>
      </c>
      <c r="C14" s="135">
        <v>115</v>
      </c>
      <c r="D14" s="135" t="s">
        <v>39</v>
      </c>
      <c r="E14" s="131" t="s">
        <v>11</v>
      </c>
      <c r="F14" s="37">
        <f t="shared" ca="1" si="0"/>
        <v>0.25</v>
      </c>
      <c r="G14" s="11">
        <f t="shared" ca="1" si="1"/>
        <v>225</v>
      </c>
      <c r="H14" s="132">
        <v>3</v>
      </c>
      <c r="I14" s="132">
        <v>300</v>
      </c>
      <c r="J14" s="11">
        <f t="shared" si="2"/>
        <v>900</v>
      </c>
      <c r="K14" s="9">
        <v>1</v>
      </c>
      <c r="L14" s="38">
        <f t="shared" ca="1" si="3"/>
        <v>1.875</v>
      </c>
      <c r="M14" s="5">
        <v>7</v>
      </c>
      <c r="N14" s="46">
        <f ca="1">SUMIF(A6:A43,M14,L6:L43)</f>
        <v>0.11</v>
      </c>
      <c r="O14" s="43"/>
      <c r="P14" s="49" t="s">
        <v>54</v>
      </c>
      <c r="Q14" s="206">
        <f ca="1">SUM(N8:N15)</f>
        <v>4.1291666666666664</v>
      </c>
    </row>
    <row r="15" spans="1:17" ht="15.75" thickBot="1">
      <c r="A15" s="13">
        <v>10</v>
      </c>
      <c r="B15" s="129" t="s">
        <v>431</v>
      </c>
      <c r="C15" s="135">
        <v>100</v>
      </c>
      <c r="D15" s="135" t="s">
        <v>39</v>
      </c>
      <c r="E15" s="131" t="s">
        <v>11</v>
      </c>
      <c r="F15" s="37">
        <f t="shared" ca="1" si="0"/>
        <v>0.25</v>
      </c>
      <c r="G15" s="11">
        <f t="shared" ca="1" si="1"/>
        <v>300</v>
      </c>
      <c r="H15" s="132">
        <v>4</v>
      </c>
      <c r="I15" s="132">
        <v>300</v>
      </c>
      <c r="J15" s="11">
        <f t="shared" si="2"/>
        <v>1200</v>
      </c>
      <c r="K15" s="9">
        <v>1</v>
      </c>
      <c r="L15" s="38">
        <f t="shared" ca="1" si="3"/>
        <v>2.5</v>
      </c>
      <c r="M15" s="5">
        <v>8</v>
      </c>
      <c r="N15" s="46">
        <f ca="1">SUMIF(A6:A43,M15,L6:L43)</f>
        <v>1.875</v>
      </c>
      <c r="O15" s="43"/>
      <c r="P15" s="50" t="s">
        <v>55</v>
      </c>
      <c r="Q15" s="207"/>
    </row>
    <row r="16" spans="1:17">
      <c r="A16" s="13">
        <v>11</v>
      </c>
      <c r="B16" s="129" t="s">
        <v>432</v>
      </c>
      <c r="C16" s="135">
        <v>80</v>
      </c>
      <c r="D16" s="135" t="s">
        <v>39</v>
      </c>
      <c r="E16" s="131" t="s">
        <v>11</v>
      </c>
      <c r="F16" s="37">
        <f t="shared" ca="1" si="0"/>
        <v>0.25</v>
      </c>
      <c r="G16" s="11">
        <f t="shared" ca="1" si="1"/>
        <v>225</v>
      </c>
      <c r="H16" s="132">
        <v>3</v>
      </c>
      <c r="I16" s="132">
        <v>300</v>
      </c>
      <c r="J16" s="11">
        <f t="shared" si="2"/>
        <v>900</v>
      </c>
      <c r="K16" s="9">
        <v>1</v>
      </c>
      <c r="L16" s="38">
        <f t="shared" ca="1" si="3"/>
        <v>1.875</v>
      </c>
      <c r="M16" s="6">
        <v>9</v>
      </c>
      <c r="N16" s="51">
        <f ca="1">SUMIF(A6:A43,M16,L6:L43)</f>
        <v>1.875</v>
      </c>
      <c r="O16" s="43"/>
      <c r="P16" s="52" t="s">
        <v>56</v>
      </c>
      <c r="Q16" s="206">
        <f ca="1">SUM(N16:N23)</f>
        <v>10.210000000000001</v>
      </c>
    </row>
    <row r="17" spans="1:17" ht="15.75" thickBot="1">
      <c r="A17" s="13">
        <v>12</v>
      </c>
      <c r="B17" s="129" t="s">
        <v>433</v>
      </c>
      <c r="C17" s="135">
        <v>50</v>
      </c>
      <c r="D17" s="135" t="s">
        <v>39</v>
      </c>
      <c r="E17" s="131" t="s">
        <v>11</v>
      </c>
      <c r="F17" s="37">
        <f t="shared" ca="1" si="0"/>
        <v>0.25</v>
      </c>
      <c r="G17" s="11">
        <f t="shared" ca="1" si="1"/>
        <v>375</v>
      </c>
      <c r="H17" s="132">
        <v>5</v>
      </c>
      <c r="I17" s="132">
        <v>300</v>
      </c>
      <c r="J17" s="11">
        <f t="shared" si="2"/>
        <v>1500</v>
      </c>
      <c r="K17" s="9">
        <v>1</v>
      </c>
      <c r="L17" s="38">
        <f t="shared" ca="1" si="3"/>
        <v>3.125</v>
      </c>
      <c r="M17" s="6">
        <v>10</v>
      </c>
      <c r="N17" s="51">
        <f ca="1">SUMIF(A6:A43,M17,L6:L43)</f>
        <v>2.5</v>
      </c>
      <c r="O17" s="43"/>
      <c r="P17" s="53" t="s">
        <v>55</v>
      </c>
      <c r="Q17" s="207"/>
    </row>
    <row r="18" spans="1:17">
      <c r="A18" s="13">
        <v>13</v>
      </c>
      <c r="B18" s="129" t="s">
        <v>434</v>
      </c>
      <c r="C18" s="135">
        <v>100</v>
      </c>
      <c r="D18" s="135" t="s">
        <v>47</v>
      </c>
      <c r="E18" s="131" t="s">
        <v>18</v>
      </c>
      <c r="F18" s="37">
        <f t="shared" ca="1" si="0"/>
        <v>0.33400000000000002</v>
      </c>
      <c r="G18" s="11">
        <f t="shared" ca="1" si="1"/>
        <v>25.05</v>
      </c>
      <c r="H18" s="132">
        <v>3</v>
      </c>
      <c r="I18" s="132">
        <v>25</v>
      </c>
      <c r="J18" s="11">
        <f t="shared" si="2"/>
        <v>75</v>
      </c>
      <c r="K18" s="9">
        <v>1</v>
      </c>
      <c r="L18" s="38">
        <f t="shared" ca="1" si="3"/>
        <v>0.20875000000000002</v>
      </c>
      <c r="M18" s="6">
        <v>11</v>
      </c>
      <c r="N18" s="51">
        <f ca="1">SUMIF(A6:A43,M18,L6:L43)</f>
        <v>1.875</v>
      </c>
      <c r="O18" s="43"/>
      <c r="P18" s="54"/>
      <c r="Q18" s="55"/>
    </row>
    <row r="19" spans="1:17">
      <c r="A19" s="13">
        <v>14</v>
      </c>
      <c r="B19" s="129" t="s">
        <v>435</v>
      </c>
      <c r="C19" s="135">
        <v>100</v>
      </c>
      <c r="D19" s="135" t="s">
        <v>47</v>
      </c>
      <c r="E19" s="131" t="s">
        <v>18</v>
      </c>
      <c r="F19" s="37">
        <f t="shared" ca="1" si="0"/>
        <v>0.33400000000000002</v>
      </c>
      <c r="G19" s="11">
        <f t="shared" ca="1" si="1"/>
        <v>25.05</v>
      </c>
      <c r="H19" s="132">
        <v>3</v>
      </c>
      <c r="I19" s="132">
        <v>25</v>
      </c>
      <c r="J19" s="11">
        <f t="shared" si="2"/>
        <v>75</v>
      </c>
      <c r="K19" s="9">
        <v>1</v>
      </c>
      <c r="L19" s="38">
        <f t="shared" ca="1" si="3"/>
        <v>0.20875000000000002</v>
      </c>
      <c r="M19" s="6">
        <v>12</v>
      </c>
      <c r="N19" s="51">
        <f ca="1">SUMIF(A6:A43,M19,L6:L43)</f>
        <v>3.125</v>
      </c>
      <c r="O19" s="43"/>
      <c r="P19" s="56"/>
      <c r="Q19" s="48"/>
    </row>
    <row r="20" spans="1:17" ht="15.75" thickBot="1">
      <c r="A20" s="13">
        <v>15</v>
      </c>
      <c r="B20" s="129" t="s">
        <v>436</v>
      </c>
      <c r="C20" s="135">
        <v>80</v>
      </c>
      <c r="D20" s="135" t="s">
        <v>47</v>
      </c>
      <c r="E20" s="131" t="s">
        <v>18</v>
      </c>
      <c r="F20" s="37">
        <f t="shared" ca="1" si="0"/>
        <v>0.33400000000000002</v>
      </c>
      <c r="G20" s="11">
        <f t="shared" ca="1" si="1"/>
        <v>25.05</v>
      </c>
      <c r="H20" s="132">
        <v>3</v>
      </c>
      <c r="I20" s="132">
        <v>25</v>
      </c>
      <c r="J20" s="11">
        <f t="shared" si="2"/>
        <v>75</v>
      </c>
      <c r="K20" s="9">
        <v>1</v>
      </c>
      <c r="L20" s="38">
        <f t="shared" ca="1" si="3"/>
        <v>0.20875000000000002</v>
      </c>
      <c r="M20" s="6">
        <v>13</v>
      </c>
      <c r="N20" s="51">
        <f ca="1">SUMIF(A6:A43,M20,L6:L43)</f>
        <v>0.20875000000000002</v>
      </c>
      <c r="O20" s="43"/>
      <c r="P20" s="57"/>
      <c r="Q20" s="58"/>
    </row>
    <row r="21" spans="1:17" ht="15.75" thickBot="1">
      <c r="A21" s="13">
        <v>16</v>
      </c>
      <c r="B21" s="129" t="s">
        <v>437</v>
      </c>
      <c r="C21" s="135">
        <v>60</v>
      </c>
      <c r="D21" s="135" t="s">
        <v>47</v>
      </c>
      <c r="E21" s="131" t="s">
        <v>18</v>
      </c>
      <c r="F21" s="37">
        <f t="shared" ca="1" si="0"/>
        <v>0.33400000000000002</v>
      </c>
      <c r="G21" s="11">
        <f t="shared" ca="1" si="1"/>
        <v>25.05</v>
      </c>
      <c r="H21" s="132">
        <v>3</v>
      </c>
      <c r="I21" s="132">
        <v>25</v>
      </c>
      <c r="J21" s="11">
        <f t="shared" si="2"/>
        <v>75</v>
      </c>
      <c r="K21" s="9">
        <v>1</v>
      </c>
      <c r="L21" s="38">
        <f t="shared" ca="1" si="3"/>
        <v>0.20875000000000002</v>
      </c>
      <c r="M21" s="6">
        <v>14</v>
      </c>
      <c r="N21" s="51">
        <f ca="1">SUMIF(A6:A43,M21,L6:L43)</f>
        <v>0.20875000000000002</v>
      </c>
      <c r="O21" s="43"/>
      <c r="P21" s="59" t="s">
        <v>57</v>
      </c>
      <c r="Q21" s="60">
        <f ca="1">SUM(G6:G43)</f>
        <v>1720.6999999999998</v>
      </c>
    </row>
    <row r="22" spans="1:17" ht="15.75" thickBot="1">
      <c r="A22" s="13">
        <v>1</v>
      </c>
      <c r="B22" s="10" t="s">
        <v>422</v>
      </c>
      <c r="C22" s="7">
        <v>0</v>
      </c>
      <c r="D22" s="7" t="s">
        <v>39</v>
      </c>
      <c r="E22" s="7" t="s">
        <v>17</v>
      </c>
      <c r="F22" s="37">
        <f t="shared" ca="1" si="0"/>
        <v>7.0000000000000007E-2</v>
      </c>
      <c r="G22" s="11">
        <f t="shared" ca="1" si="1"/>
        <v>21.000000000000004</v>
      </c>
      <c r="H22" s="7">
        <v>5</v>
      </c>
      <c r="I22" s="7">
        <v>60</v>
      </c>
      <c r="J22" s="11">
        <f t="shared" si="2"/>
        <v>300</v>
      </c>
      <c r="K22" s="9">
        <v>1</v>
      </c>
      <c r="L22" s="38">
        <f t="shared" ca="1" si="3"/>
        <v>0.17500000000000002</v>
      </c>
      <c r="M22" s="6">
        <v>15</v>
      </c>
      <c r="N22" s="51">
        <f ca="1">SUMIF(A6:A43,M22,L6:L43)</f>
        <v>0.20875000000000002</v>
      </c>
      <c r="O22" s="43"/>
      <c r="P22" s="59" t="s">
        <v>35</v>
      </c>
      <c r="Q22" s="61">
        <f>SUM(J6:J43)</f>
        <v>7700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 ca="1">SUMIF(A6:A43,M23,L6:L43)</f>
        <v>0.20875000000000002</v>
      </c>
      <c r="O23" s="62"/>
      <c r="P23" s="59" t="s">
        <v>58</v>
      </c>
      <c r="Q23" s="63">
        <f>SUM(C6:C43)</f>
        <v>1540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08" priority="4" operator="greaterThan">
      <formula>8</formula>
    </cfRule>
  </conditionalFormatting>
  <conditionalFormatting sqref="Q14:Q17">
    <cfRule type="cellIs" dxfId="107" priority="3" operator="greaterThan">
      <formula>$K$2</formula>
    </cfRule>
  </conditionalFormatting>
  <conditionalFormatting sqref="Q7">
    <cfRule type="cellIs" dxfId="106" priority="2" operator="greaterThan">
      <formula>$I$2</formula>
    </cfRule>
  </conditionalFormatting>
  <conditionalFormatting sqref="F6:F43 J6:J43 L6:L43">
    <cfRule type="cellIs" dxfId="105"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262" orientation="landscape" r:id="rId1"/>
  <legacyDrawing r:id="rId2"/>
</worksheet>
</file>

<file path=xl/worksheets/sheet16.xml><?xml version="1.0" encoding="utf-8"?>
<worksheet xmlns="http://schemas.openxmlformats.org/spreadsheetml/2006/main" xmlns:r="http://schemas.openxmlformats.org/officeDocument/2006/relationships">
  <sheetPr>
    <tabColor theme="0" tint="-0.34998626667073579"/>
  </sheetPr>
  <dimension ref="A1:Q45"/>
  <sheetViews>
    <sheetView zoomScaleNormal="100" zoomScaleSheetLayoutView="100" workbookViewId="0">
      <selection activeCell="H8" sqref="H8"/>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11</v>
      </c>
      <c r="D1" s="21"/>
      <c r="E1" s="205" t="s">
        <v>25</v>
      </c>
      <c r="F1" s="205"/>
      <c r="G1" s="205"/>
      <c r="H1" s="205"/>
      <c r="I1" s="205"/>
      <c r="J1" s="21"/>
      <c r="K1" s="21"/>
      <c r="L1" s="21"/>
      <c r="M1" s="21"/>
      <c r="N1" s="21"/>
      <c r="O1" s="21"/>
      <c r="P1" s="21"/>
      <c r="Q1" s="22"/>
    </row>
    <row r="2" spans="1:17" ht="15.75" thickBot="1">
      <c r="A2" s="23"/>
      <c r="B2" s="24" t="s">
        <v>49</v>
      </c>
      <c r="C2" s="4" t="s">
        <v>67</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438</v>
      </c>
      <c r="C6" s="130">
        <v>100</v>
      </c>
      <c r="D6" s="131" t="s">
        <v>39</v>
      </c>
      <c r="E6" s="132" t="s">
        <v>8</v>
      </c>
      <c r="F6" s="37">
        <f ca="1">SUMIF(type1,E6,bulbwatts)</f>
        <v>0.46</v>
      </c>
      <c r="G6" s="11">
        <f ca="1">IF(H6&gt;0,J6*F6,"")</f>
        <v>198.72</v>
      </c>
      <c r="H6" s="132">
        <v>24</v>
      </c>
      <c r="I6" s="132">
        <v>18</v>
      </c>
      <c r="J6" s="11">
        <f>H6*I6</f>
        <v>432</v>
      </c>
      <c r="K6" s="9">
        <v>1</v>
      </c>
      <c r="L6" s="38">
        <f ca="1">IF(H6&gt;0,((J6*F6)/120)*K6,0)</f>
        <v>1.6559999999999999</v>
      </c>
      <c r="M6" s="203" t="s">
        <v>50</v>
      </c>
      <c r="N6" s="204"/>
      <c r="O6" s="39"/>
      <c r="P6" s="40" t="s">
        <v>53</v>
      </c>
      <c r="Q6" s="41"/>
    </row>
    <row r="7" spans="1:17" ht="15.75" thickBot="1">
      <c r="A7" s="13">
        <v>2</v>
      </c>
      <c r="B7" s="129" t="s">
        <v>439</v>
      </c>
      <c r="C7" s="130">
        <v>100</v>
      </c>
      <c r="D7" s="131" t="s">
        <v>48</v>
      </c>
      <c r="E7" s="132" t="s">
        <v>8</v>
      </c>
      <c r="F7" s="37">
        <f t="shared" ref="F7:F43" ca="1" si="0">SUMIF(type1,E7,bulbwatts)</f>
        <v>0.46</v>
      </c>
      <c r="G7" s="11">
        <f t="shared" ref="G7:G43" ca="1" si="1">IF(H7&gt;0,J7*F7,"")</f>
        <v>215.28</v>
      </c>
      <c r="H7" s="132">
        <v>26</v>
      </c>
      <c r="I7" s="132">
        <v>18</v>
      </c>
      <c r="J7" s="11">
        <f t="shared" ref="J7:J43" si="2">H7*I7</f>
        <v>468</v>
      </c>
      <c r="K7" s="9">
        <v>1</v>
      </c>
      <c r="L7" s="38">
        <f t="shared" ref="L7:L43" ca="1" si="3">IF(H7&gt;0,((J7*F7)/120)*K7,0)</f>
        <v>1.794</v>
      </c>
      <c r="M7" s="42" t="s">
        <v>26</v>
      </c>
      <c r="N7" s="42" t="s">
        <v>51</v>
      </c>
      <c r="O7" s="43"/>
      <c r="P7" s="44" t="s">
        <v>65</v>
      </c>
      <c r="Q7" s="45">
        <f ca="1">SUM(N8:N23)</f>
        <v>16.990333333333329</v>
      </c>
    </row>
    <row r="8" spans="1:17">
      <c r="A8" s="13">
        <v>3</v>
      </c>
      <c r="B8" s="129" t="s">
        <v>440</v>
      </c>
      <c r="C8" s="130">
        <v>100</v>
      </c>
      <c r="D8" s="131" t="s">
        <v>47</v>
      </c>
      <c r="E8" s="132" t="s">
        <v>8</v>
      </c>
      <c r="F8" s="37">
        <f t="shared" ca="1" si="0"/>
        <v>0.46</v>
      </c>
      <c r="G8" s="11">
        <f t="shared" ca="1" si="1"/>
        <v>24.84</v>
      </c>
      <c r="H8" s="132">
        <v>3</v>
      </c>
      <c r="I8" s="132">
        <v>18</v>
      </c>
      <c r="J8" s="11">
        <f t="shared" si="2"/>
        <v>54</v>
      </c>
      <c r="K8" s="9">
        <v>1</v>
      </c>
      <c r="L8" s="38">
        <f t="shared" ca="1" si="3"/>
        <v>0.20699999999999999</v>
      </c>
      <c r="M8" s="5">
        <v>1</v>
      </c>
      <c r="N8" s="46">
        <f ca="1">SUMIF(A6:A43,M8,L6:L43)</f>
        <v>1.6559999999999999</v>
      </c>
      <c r="O8" s="43"/>
      <c r="P8" s="47"/>
      <c r="Q8" s="48"/>
    </row>
    <row r="9" spans="1:17">
      <c r="A9" s="13">
        <v>4</v>
      </c>
      <c r="B9" s="129" t="s">
        <v>441</v>
      </c>
      <c r="C9" s="130">
        <v>100</v>
      </c>
      <c r="D9" s="131" t="s">
        <v>47</v>
      </c>
      <c r="E9" s="132" t="s">
        <v>11</v>
      </c>
      <c r="F9" s="37">
        <f t="shared" ca="1" si="0"/>
        <v>0.25</v>
      </c>
      <c r="G9" s="11">
        <f t="shared" ca="1" si="1"/>
        <v>100</v>
      </c>
      <c r="H9" s="132">
        <v>4</v>
      </c>
      <c r="I9" s="132">
        <v>100</v>
      </c>
      <c r="J9" s="11">
        <f t="shared" si="2"/>
        <v>400</v>
      </c>
      <c r="K9" s="9">
        <v>1</v>
      </c>
      <c r="L9" s="38">
        <f t="shared" ca="1" si="3"/>
        <v>0.83333333333333337</v>
      </c>
      <c r="M9" s="5">
        <v>2</v>
      </c>
      <c r="N9" s="46">
        <f ca="1">SUMIF(A6:A43,M9,L6:L43)</f>
        <v>1.794</v>
      </c>
      <c r="O9" s="43"/>
      <c r="P9" s="47"/>
      <c r="Q9" s="48"/>
    </row>
    <row r="10" spans="1:17">
      <c r="A10" s="13">
        <v>5</v>
      </c>
      <c r="B10" s="129" t="s">
        <v>442</v>
      </c>
      <c r="C10" s="130">
        <v>115</v>
      </c>
      <c r="D10" s="131" t="s">
        <v>47</v>
      </c>
      <c r="E10" s="131" t="s">
        <v>11</v>
      </c>
      <c r="F10" s="37">
        <f t="shared" ca="1" si="0"/>
        <v>0.25</v>
      </c>
      <c r="G10" s="11">
        <f t="shared" ca="1" si="1"/>
        <v>125</v>
      </c>
      <c r="H10" s="132">
        <v>5</v>
      </c>
      <c r="I10" s="132">
        <v>100</v>
      </c>
      <c r="J10" s="11">
        <f t="shared" si="2"/>
        <v>500</v>
      </c>
      <c r="K10" s="9">
        <v>1</v>
      </c>
      <c r="L10" s="38">
        <f t="shared" ca="1" si="3"/>
        <v>1.0416666666666667</v>
      </c>
      <c r="M10" s="5">
        <v>3</v>
      </c>
      <c r="N10" s="46">
        <f ca="1">SUMIF(A6:A43,M10,L6:L43)</f>
        <v>0.20699999999999999</v>
      </c>
      <c r="O10" s="43"/>
      <c r="P10" s="47"/>
      <c r="Q10" s="48"/>
    </row>
    <row r="11" spans="1:17">
      <c r="A11" s="13">
        <v>6</v>
      </c>
      <c r="B11" s="129" t="s">
        <v>443</v>
      </c>
      <c r="C11" s="130">
        <v>115</v>
      </c>
      <c r="D11" s="131" t="s">
        <v>47</v>
      </c>
      <c r="E11" s="131" t="s">
        <v>11</v>
      </c>
      <c r="F11" s="37">
        <f t="shared" ca="1" si="0"/>
        <v>0.25</v>
      </c>
      <c r="G11" s="11">
        <f t="shared" ca="1" si="1"/>
        <v>125</v>
      </c>
      <c r="H11" s="132">
        <v>5</v>
      </c>
      <c r="I11" s="132">
        <v>100</v>
      </c>
      <c r="J11" s="11">
        <f t="shared" si="2"/>
        <v>500</v>
      </c>
      <c r="K11" s="9">
        <v>1</v>
      </c>
      <c r="L11" s="38">
        <f t="shared" ca="1" si="3"/>
        <v>1.0416666666666667</v>
      </c>
      <c r="M11" s="5">
        <v>4</v>
      </c>
      <c r="N11" s="46">
        <f ca="1">SUMIF(A6:A43,M11,L6:L43)</f>
        <v>0.83333333333333337</v>
      </c>
      <c r="O11" s="43"/>
      <c r="P11" s="47"/>
      <c r="Q11" s="48"/>
    </row>
    <row r="12" spans="1:17">
      <c r="A12" s="13">
        <v>7</v>
      </c>
      <c r="B12" s="129" t="s">
        <v>444</v>
      </c>
      <c r="C12" s="130">
        <v>115</v>
      </c>
      <c r="D12" s="131" t="s">
        <v>47</v>
      </c>
      <c r="E12" s="131" t="s">
        <v>11</v>
      </c>
      <c r="F12" s="37">
        <f t="shared" ca="1" si="0"/>
        <v>0.25</v>
      </c>
      <c r="G12" s="11">
        <f t="shared" ca="1" si="1"/>
        <v>125</v>
      </c>
      <c r="H12" s="132">
        <v>5</v>
      </c>
      <c r="I12" s="132">
        <v>100</v>
      </c>
      <c r="J12" s="11">
        <f t="shared" si="2"/>
        <v>500</v>
      </c>
      <c r="K12" s="9">
        <v>1</v>
      </c>
      <c r="L12" s="38">
        <f t="shared" ca="1" si="3"/>
        <v>1.0416666666666667</v>
      </c>
      <c r="M12" s="5">
        <v>5</v>
      </c>
      <c r="N12" s="46">
        <f ca="1">SUMIF(A6:A43,M12,L6:L43)</f>
        <v>1.0416666666666667</v>
      </c>
      <c r="O12" s="43"/>
      <c r="P12" s="47"/>
      <c r="Q12" s="48"/>
    </row>
    <row r="13" spans="1:17" ht="15.75" thickBot="1">
      <c r="A13" s="13">
        <v>8</v>
      </c>
      <c r="B13" s="129" t="s">
        <v>445</v>
      </c>
      <c r="C13" s="130">
        <v>115</v>
      </c>
      <c r="D13" s="131" t="s">
        <v>47</v>
      </c>
      <c r="E13" s="131" t="s">
        <v>11</v>
      </c>
      <c r="F13" s="37">
        <f t="shared" ca="1" si="0"/>
        <v>0.25</v>
      </c>
      <c r="G13" s="11">
        <f t="shared" ca="1" si="1"/>
        <v>125</v>
      </c>
      <c r="H13" s="132">
        <v>5</v>
      </c>
      <c r="I13" s="132">
        <v>100</v>
      </c>
      <c r="J13" s="11">
        <f t="shared" si="2"/>
        <v>500</v>
      </c>
      <c r="K13" s="9">
        <v>1</v>
      </c>
      <c r="L13" s="38">
        <f t="shared" ca="1" si="3"/>
        <v>1.0416666666666667</v>
      </c>
      <c r="M13" s="5">
        <v>6</v>
      </c>
      <c r="N13" s="46">
        <f ca="1">SUMIF(A6:A43,M13,L6:L43)</f>
        <v>1.0416666666666667</v>
      </c>
      <c r="O13" s="43"/>
      <c r="P13" s="47"/>
      <c r="Q13" s="48"/>
    </row>
    <row r="14" spans="1:17">
      <c r="A14" s="13">
        <v>9</v>
      </c>
      <c r="B14" s="129" t="s">
        <v>446</v>
      </c>
      <c r="C14" s="130">
        <v>115</v>
      </c>
      <c r="D14" s="131" t="s">
        <v>47</v>
      </c>
      <c r="E14" s="131" t="s">
        <v>11</v>
      </c>
      <c r="F14" s="37">
        <f t="shared" ca="1" si="0"/>
        <v>0.25</v>
      </c>
      <c r="G14" s="11">
        <f t="shared" ca="1" si="1"/>
        <v>125</v>
      </c>
      <c r="H14" s="132">
        <v>5</v>
      </c>
      <c r="I14" s="132">
        <v>100</v>
      </c>
      <c r="J14" s="11">
        <f t="shared" si="2"/>
        <v>500</v>
      </c>
      <c r="K14" s="9">
        <v>1</v>
      </c>
      <c r="L14" s="38">
        <f t="shared" ca="1" si="3"/>
        <v>1.0416666666666667</v>
      </c>
      <c r="M14" s="5">
        <v>7</v>
      </c>
      <c r="N14" s="46">
        <f ca="1">SUMIF(A6:A43,M14,L6:L43)</f>
        <v>1.0416666666666667</v>
      </c>
      <c r="O14" s="43"/>
      <c r="P14" s="49" t="s">
        <v>54</v>
      </c>
      <c r="Q14" s="206">
        <f ca="1">SUM(N8:N15)</f>
        <v>8.657</v>
      </c>
    </row>
    <row r="15" spans="1:17" ht="15.75" thickBot="1">
      <c r="A15" s="13">
        <v>10</v>
      </c>
      <c r="B15" s="129" t="s">
        <v>447</v>
      </c>
      <c r="C15" s="130">
        <v>115</v>
      </c>
      <c r="D15" s="131" t="s">
        <v>47</v>
      </c>
      <c r="E15" s="131" t="s">
        <v>11</v>
      </c>
      <c r="F15" s="37">
        <f t="shared" ca="1" si="0"/>
        <v>0.25</v>
      </c>
      <c r="G15" s="11">
        <f t="shared" ca="1" si="1"/>
        <v>125</v>
      </c>
      <c r="H15" s="132">
        <v>5</v>
      </c>
      <c r="I15" s="132">
        <v>100</v>
      </c>
      <c r="J15" s="11">
        <f t="shared" si="2"/>
        <v>500</v>
      </c>
      <c r="K15" s="9">
        <v>1</v>
      </c>
      <c r="L15" s="38">
        <f t="shared" ca="1" si="3"/>
        <v>1.0416666666666667</v>
      </c>
      <c r="M15" s="5">
        <v>8</v>
      </c>
      <c r="N15" s="46">
        <f ca="1">SUMIF(A6:A43,M15,L6:L43)</f>
        <v>1.0416666666666667</v>
      </c>
      <c r="O15" s="43"/>
      <c r="P15" s="50" t="s">
        <v>55</v>
      </c>
      <c r="Q15" s="207"/>
    </row>
    <row r="16" spans="1:17">
      <c r="A16" s="13">
        <v>11</v>
      </c>
      <c r="B16" s="129" t="s">
        <v>448</v>
      </c>
      <c r="C16" s="130">
        <v>115</v>
      </c>
      <c r="D16" s="131" t="s">
        <v>47</v>
      </c>
      <c r="E16" s="131" t="s">
        <v>11</v>
      </c>
      <c r="F16" s="37">
        <f t="shared" ca="1" si="0"/>
        <v>0.25</v>
      </c>
      <c r="G16" s="11">
        <f t="shared" ca="1" si="1"/>
        <v>125</v>
      </c>
      <c r="H16" s="132">
        <v>5</v>
      </c>
      <c r="I16" s="132">
        <v>100</v>
      </c>
      <c r="J16" s="11">
        <f t="shared" si="2"/>
        <v>500</v>
      </c>
      <c r="K16" s="9">
        <v>1</v>
      </c>
      <c r="L16" s="38">
        <f t="shared" ca="1" si="3"/>
        <v>1.0416666666666667</v>
      </c>
      <c r="M16" s="6">
        <v>9</v>
      </c>
      <c r="N16" s="51">
        <f ca="1">SUMIF(A6:A43,M16,L6:L43)</f>
        <v>1.0416666666666667</v>
      </c>
      <c r="O16" s="43"/>
      <c r="P16" s="52" t="s">
        <v>56</v>
      </c>
      <c r="Q16" s="206">
        <f ca="1">SUM(N16:N23)</f>
        <v>8.3333333333333339</v>
      </c>
    </row>
    <row r="17" spans="1:17" ht="15.75" thickBot="1">
      <c r="A17" s="13">
        <v>12</v>
      </c>
      <c r="B17" s="129" t="s">
        <v>449</v>
      </c>
      <c r="C17" s="130">
        <v>115</v>
      </c>
      <c r="D17" s="131" t="s">
        <v>47</v>
      </c>
      <c r="E17" s="131" t="s">
        <v>11</v>
      </c>
      <c r="F17" s="37">
        <f t="shared" ca="1" si="0"/>
        <v>0.25</v>
      </c>
      <c r="G17" s="11">
        <f t="shared" ca="1" si="1"/>
        <v>125</v>
      </c>
      <c r="H17" s="132">
        <v>5</v>
      </c>
      <c r="I17" s="132">
        <v>100</v>
      </c>
      <c r="J17" s="11">
        <f t="shared" si="2"/>
        <v>500</v>
      </c>
      <c r="K17" s="9">
        <v>1</v>
      </c>
      <c r="L17" s="38">
        <f t="shared" ca="1" si="3"/>
        <v>1.0416666666666667</v>
      </c>
      <c r="M17" s="6">
        <v>10</v>
      </c>
      <c r="N17" s="51">
        <f ca="1">SUMIF(A6:A43,M17,L6:L43)</f>
        <v>1.0416666666666667</v>
      </c>
      <c r="O17" s="43"/>
      <c r="P17" s="53" t="s">
        <v>55</v>
      </c>
      <c r="Q17" s="207"/>
    </row>
    <row r="18" spans="1:17">
      <c r="A18" s="13">
        <v>13</v>
      </c>
      <c r="B18" s="129" t="s">
        <v>450</v>
      </c>
      <c r="C18" s="130">
        <v>115</v>
      </c>
      <c r="D18" s="131" t="s">
        <v>47</v>
      </c>
      <c r="E18" s="131" t="s">
        <v>11</v>
      </c>
      <c r="F18" s="37">
        <f t="shared" ca="1" si="0"/>
        <v>0.25</v>
      </c>
      <c r="G18" s="11">
        <f t="shared" ca="1" si="1"/>
        <v>125</v>
      </c>
      <c r="H18" s="132">
        <v>5</v>
      </c>
      <c r="I18" s="132">
        <v>100</v>
      </c>
      <c r="J18" s="11">
        <f t="shared" si="2"/>
        <v>500</v>
      </c>
      <c r="K18" s="9">
        <v>1</v>
      </c>
      <c r="L18" s="38">
        <f t="shared" ca="1" si="3"/>
        <v>1.0416666666666667</v>
      </c>
      <c r="M18" s="6">
        <v>11</v>
      </c>
      <c r="N18" s="51">
        <f ca="1">SUMIF(A6:A43,M18,L6:L43)</f>
        <v>1.0416666666666667</v>
      </c>
      <c r="O18" s="43"/>
      <c r="P18" s="54"/>
      <c r="Q18" s="55"/>
    </row>
    <row r="19" spans="1:17">
      <c r="A19" s="13">
        <v>14</v>
      </c>
      <c r="B19" s="129" t="s">
        <v>451</v>
      </c>
      <c r="C19" s="130">
        <v>115</v>
      </c>
      <c r="D19" s="131" t="s">
        <v>47</v>
      </c>
      <c r="E19" s="131" t="s">
        <v>11</v>
      </c>
      <c r="F19" s="37">
        <f t="shared" ca="1" si="0"/>
        <v>0.25</v>
      </c>
      <c r="G19" s="11">
        <f t="shared" ca="1" si="1"/>
        <v>125</v>
      </c>
      <c r="H19" s="132">
        <v>5</v>
      </c>
      <c r="I19" s="132">
        <v>100</v>
      </c>
      <c r="J19" s="11">
        <f t="shared" si="2"/>
        <v>500</v>
      </c>
      <c r="K19" s="9">
        <v>1</v>
      </c>
      <c r="L19" s="38">
        <f t="shared" ca="1" si="3"/>
        <v>1.0416666666666667</v>
      </c>
      <c r="M19" s="6">
        <v>12</v>
      </c>
      <c r="N19" s="51">
        <f ca="1">SUMIF(A6:A43,M19,L6:L43)</f>
        <v>1.0416666666666667</v>
      </c>
      <c r="O19" s="43"/>
      <c r="P19" s="56"/>
      <c r="Q19" s="48"/>
    </row>
    <row r="20" spans="1:17" ht="15.75" thickBot="1">
      <c r="A20" s="13">
        <v>15</v>
      </c>
      <c r="B20" s="129" t="s">
        <v>452</v>
      </c>
      <c r="C20" s="130">
        <v>115</v>
      </c>
      <c r="D20" s="131" t="s">
        <v>47</v>
      </c>
      <c r="E20" s="131" t="s">
        <v>11</v>
      </c>
      <c r="F20" s="37">
        <f t="shared" ca="1" si="0"/>
        <v>0.25</v>
      </c>
      <c r="G20" s="11">
        <f t="shared" ca="1" si="1"/>
        <v>125</v>
      </c>
      <c r="H20" s="132">
        <v>5</v>
      </c>
      <c r="I20" s="132">
        <v>100</v>
      </c>
      <c r="J20" s="11">
        <f t="shared" si="2"/>
        <v>500</v>
      </c>
      <c r="K20" s="9">
        <v>1</v>
      </c>
      <c r="L20" s="38">
        <f t="shared" ca="1" si="3"/>
        <v>1.0416666666666667</v>
      </c>
      <c r="M20" s="6">
        <v>13</v>
      </c>
      <c r="N20" s="51">
        <f ca="1">SUMIF(A6:A43,M20,L6:L43)</f>
        <v>1.0416666666666667</v>
      </c>
      <c r="O20" s="43"/>
      <c r="P20" s="57"/>
      <c r="Q20" s="58"/>
    </row>
    <row r="21" spans="1:17" ht="15.75" thickBot="1">
      <c r="A21" s="13">
        <v>16</v>
      </c>
      <c r="B21" s="129" t="s">
        <v>453</v>
      </c>
      <c r="C21" s="130">
        <v>115</v>
      </c>
      <c r="D21" s="131" t="s">
        <v>47</v>
      </c>
      <c r="E21" s="131" t="s">
        <v>11</v>
      </c>
      <c r="F21" s="37">
        <f t="shared" ca="1" si="0"/>
        <v>0.25</v>
      </c>
      <c r="G21" s="11">
        <f t="shared" ca="1" si="1"/>
        <v>125</v>
      </c>
      <c r="H21" s="132">
        <v>5</v>
      </c>
      <c r="I21" s="132">
        <v>100</v>
      </c>
      <c r="J21" s="11">
        <f t="shared" si="2"/>
        <v>500</v>
      </c>
      <c r="K21" s="9">
        <v>1</v>
      </c>
      <c r="L21" s="38">
        <f t="shared" ca="1" si="3"/>
        <v>1.0416666666666667</v>
      </c>
      <c r="M21" s="6">
        <v>14</v>
      </c>
      <c r="N21" s="51">
        <f ca="1">SUMIF(A6:A43,M21,L6:L43)</f>
        <v>1.0416666666666667</v>
      </c>
      <c r="O21" s="43"/>
      <c r="P21" s="59" t="s">
        <v>57</v>
      </c>
      <c r="Q21" s="60">
        <f ca="1">SUM(G6:G43)</f>
        <v>2038.84</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 ca="1">SUMIF(A6:A43,M22,L6:L43)</f>
        <v>1.0416666666666667</v>
      </c>
      <c r="O22" s="43"/>
      <c r="P22" s="59" t="s">
        <v>35</v>
      </c>
      <c r="Q22" s="61">
        <f>SUM(J6:J43)</f>
        <v>7354</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 ca="1">SUMIF(A6:A43,M23,L6:L43)</f>
        <v>1.0416666666666667</v>
      </c>
      <c r="O23" s="62"/>
      <c r="P23" s="59" t="s">
        <v>58</v>
      </c>
      <c r="Q23" s="63">
        <f>SUM(C6:C43)</f>
        <v>1780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t="str">
        <f t="shared" si="1"/>
        <v/>
      </c>
      <c r="H26" s="7"/>
      <c r="I26" s="7"/>
      <c r="J26" s="11">
        <f t="shared" si="2"/>
        <v>0</v>
      </c>
      <c r="K26" s="9">
        <v>1</v>
      </c>
      <c r="L26" s="38">
        <f t="shared" si="3"/>
        <v>0</v>
      </c>
      <c r="M26" s="209"/>
      <c r="N26" s="199"/>
      <c r="O26" s="199"/>
      <c r="P26" s="199"/>
      <c r="Q26" s="200"/>
    </row>
    <row r="27" spans="1:17">
      <c r="A27" s="13"/>
      <c r="B27" s="10"/>
      <c r="C27" s="7"/>
      <c r="D27" s="7"/>
      <c r="E27" s="7"/>
      <c r="F27" s="37">
        <f t="shared" ca="1" si="0"/>
        <v>0</v>
      </c>
      <c r="G27" s="11" t="str">
        <f t="shared" si="1"/>
        <v/>
      </c>
      <c r="H27" s="7"/>
      <c r="I27" s="7"/>
      <c r="J27" s="11">
        <f t="shared" si="2"/>
        <v>0</v>
      </c>
      <c r="K27" s="9">
        <v>1</v>
      </c>
      <c r="L27" s="38">
        <f t="shared" si="3"/>
        <v>0</v>
      </c>
      <c r="M27" s="210"/>
      <c r="N27" s="201"/>
      <c r="O27" s="201"/>
      <c r="P27" s="201"/>
      <c r="Q27" s="202"/>
    </row>
    <row r="28" spans="1:17">
      <c r="A28" s="13"/>
      <c r="B28" s="10"/>
      <c r="C28" s="7"/>
      <c r="D28" s="7"/>
      <c r="E28" s="7"/>
      <c r="F28" s="37">
        <f t="shared" ca="1" si="0"/>
        <v>0</v>
      </c>
      <c r="G28" s="11" t="str">
        <f t="shared" si="1"/>
        <v/>
      </c>
      <c r="H28" s="7"/>
      <c r="I28" s="7"/>
      <c r="J28" s="11">
        <f t="shared" si="2"/>
        <v>0</v>
      </c>
      <c r="K28" s="9">
        <v>1</v>
      </c>
      <c r="L28" s="38">
        <f t="shared" si="3"/>
        <v>0</v>
      </c>
      <c r="M28" s="210"/>
      <c r="N28" s="201"/>
      <c r="O28" s="201"/>
      <c r="P28" s="201"/>
      <c r="Q28" s="202"/>
    </row>
    <row r="29" spans="1:17">
      <c r="A29" s="13"/>
      <c r="B29" s="10"/>
      <c r="C29" s="7"/>
      <c r="D29" s="7"/>
      <c r="E29" s="7"/>
      <c r="F29" s="37">
        <f t="shared" ca="1" si="0"/>
        <v>0</v>
      </c>
      <c r="G29" s="11" t="str">
        <f t="shared" si="1"/>
        <v/>
      </c>
      <c r="H29" s="7"/>
      <c r="I29" s="7"/>
      <c r="J29" s="11">
        <f t="shared" si="2"/>
        <v>0</v>
      </c>
      <c r="K29" s="9">
        <v>1</v>
      </c>
      <c r="L29" s="38">
        <f t="shared" si="3"/>
        <v>0</v>
      </c>
      <c r="M29" s="210"/>
      <c r="N29" s="201"/>
      <c r="O29" s="201"/>
      <c r="P29" s="201"/>
      <c r="Q29" s="202"/>
    </row>
    <row r="30" spans="1:17">
      <c r="A30" s="13"/>
      <c r="B30" s="10"/>
      <c r="C30" s="7"/>
      <c r="D30" s="7"/>
      <c r="E30" s="7"/>
      <c r="F30" s="37">
        <f t="shared" ca="1" si="0"/>
        <v>0</v>
      </c>
      <c r="G30" s="11" t="str">
        <f t="shared" si="1"/>
        <v/>
      </c>
      <c r="H30" s="7"/>
      <c r="I30" s="7"/>
      <c r="J30" s="11">
        <f t="shared" si="2"/>
        <v>0</v>
      </c>
      <c r="K30" s="9">
        <v>1</v>
      </c>
      <c r="L30" s="38">
        <f t="shared" si="3"/>
        <v>0</v>
      </c>
      <c r="M30" s="210"/>
      <c r="N30" s="201"/>
      <c r="O30" s="201"/>
      <c r="P30" s="201"/>
      <c r="Q30" s="202"/>
    </row>
    <row r="31" spans="1:17">
      <c r="A31" s="13"/>
      <c r="B31" s="10"/>
      <c r="C31" s="7"/>
      <c r="D31" s="7"/>
      <c r="E31" s="7"/>
      <c r="F31" s="37">
        <f t="shared" ca="1" si="0"/>
        <v>0</v>
      </c>
      <c r="G31" s="11" t="str">
        <f t="shared" si="1"/>
        <v/>
      </c>
      <c r="H31" s="7"/>
      <c r="I31" s="7"/>
      <c r="J31" s="11">
        <f t="shared" si="2"/>
        <v>0</v>
      </c>
      <c r="K31" s="9">
        <v>1</v>
      </c>
      <c r="L31" s="38">
        <f t="shared" si="3"/>
        <v>0</v>
      </c>
      <c r="M31" s="210"/>
      <c r="N31" s="201"/>
      <c r="O31" s="201"/>
      <c r="P31" s="201"/>
      <c r="Q31" s="202"/>
    </row>
    <row r="32" spans="1:17">
      <c r="A32" s="13"/>
      <c r="B32" s="10"/>
      <c r="C32" s="7"/>
      <c r="D32" s="7"/>
      <c r="E32" s="7"/>
      <c r="F32" s="37">
        <f t="shared" ca="1" si="0"/>
        <v>0</v>
      </c>
      <c r="G32" s="11" t="str">
        <f t="shared" si="1"/>
        <v/>
      </c>
      <c r="H32" s="7"/>
      <c r="I32" s="7"/>
      <c r="J32" s="11">
        <f t="shared" si="2"/>
        <v>0</v>
      </c>
      <c r="K32" s="9">
        <v>1</v>
      </c>
      <c r="L32" s="38">
        <f t="shared" si="3"/>
        <v>0</v>
      </c>
      <c r="M32" s="210"/>
      <c r="N32" s="201"/>
      <c r="O32" s="201"/>
      <c r="P32" s="201"/>
      <c r="Q32" s="202"/>
    </row>
    <row r="33" spans="1:17">
      <c r="A33" s="13"/>
      <c r="B33" s="10"/>
      <c r="C33" s="7"/>
      <c r="D33" s="7"/>
      <c r="E33" s="7"/>
      <c r="F33" s="37">
        <f t="shared" ca="1" si="0"/>
        <v>0</v>
      </c>
      <c r="G33" s="11" t="str">
        <f t="shared" si="1"/>
        <v/>
      </c>
      <c r="H33" s="7"/>
      <c r="I33" s="7"/>
      <c r="J33" s="11">
        <f t="shared" si="2"/>
        <v>0</v>
      </c>
      <c r="K33" s="9">
        <v>1</v>
      </c>
      <c r="L33" s="38">
        <f t="shared" si="3"/>
        <v>0</v>
      </c>
      <c r="M33" s="210"/>
      <c r="N33" s="201"/>
      <c r="O33" s="201"/>
      <c r="P33" s="201"/>
      <c r="Q33" s="202"/>
    </row>
    <row r="34" spans="1:17">
      <c r="A34" s="13"/>
      <c r="B34" s="10"/>
      <c r="C34" s="7"/>
      <c r="D34" s="7"/>
      <c r="E34" s="7"/>
      <c r="F34" s="37">
        <f t="shared" ca="1" si="0"/>
        <v>0</v>
      </c>
      <c r="G34" s="11" t="str">
        <f t="shared" si="1"/>
        <v/>
      </c>
      <c r="H34" s="7"/>
      <c r="I34" s="7"/>
      <c r="J34" s="11">
        <f t="shared" si="2"/>
        <v>0</v>
      </c>
      <c r="K34" s="9">
        <v>1</v>
      </c>
      <c r="L34" s="38">
        <f t="shared" si="3"/>
        <v>0</v>
      </c>
      <c r="M34" s="210"/>
      <c r="N34" s="201"/>
      <c r="O34" s="201"/>
      <c r="P34" s="201"/>
      <c r="Q34" s="202"/>
    </row>
    <row r="35" spans="1:17">
      <c r="A35" s="13"/>
      <c r="B35" s="10"/>
      <c r="C35" s="7"/>
      <c r="D35" s="7"/>
      <c r="E35" s="7"/>
      <c r="F35" s="37">
        <f t="shared" ca="1" si="0"/>
        <v>0</v>
      </c>
      <c r="G35" s="11" t="str">
        <f t="shared" si="1"/>
        <v/>
      </c>
      <c r="H35" s="7"/>
      <c r="I35" s="7"/>
      <c r="J35" s="11">
        <f t="shared" si="2"/>
        <v>0</v>
      </c>
      <c r="K35" s="9">
        <v>1</v>
      </c>
      <c r="L35" s="38">
        <f t="shared" si="3"/>
        <v>0</v>
      </c>
      <c r="M35" s="210"/>
      <c r="N35" s="201"/>
      <c r="O35" s="201"/>
      <c r="P35" s="201"/>
      <c r="Q35" s="202"/>
    </row>
    <row r="36" spans="1:17">
      <c r="A36" s="13"/>
      <c r="B36" s="10"/>
      <c r="C36" s="7"/>
      <c r="D36" s="7"/>
      <c r="E36" s="7"/>
      <c r="F36" s="37">
        <f t="shared" ca="1" si="0"/>
        <v>0</v>
      </c>
      <c r="G36" s="11" t="str">
        <f t="shared" si="1"/>
        <v/>
      </c>
      <c r="H36" s="7"/>
      <c r="I36" s="7"/>
      <c r="J36" s="11">
        <f t="shared" si="2"/>
        <v>0</v>
      </c>
      <c r="K36" s="9">
        <v>1</v>
      </c>
      <c r="L36" s="38">
        <f t="shared" si="3"/>
        <v>0</v>
      </c>
      <c r="M36" s="210"/>
      <c r="N36" s="201"/>
      <c r="O36" s="201"/>
      <c r="P36" s="201"/>
      <c r="Q36" s="202"/>
    </row>
    <row r="37" spans="1:17">
      <c r="A37" s="13"/>
      <c r="B37" s="10"/>
      <c r="C37" s="7"/>
      <c r="D37" s="7"/>
      <c r="E37" s="7"/>
      <c r="F37" s="37">
        <f t="shared" ca="1" si="0"/>
        <v>0</v>
      </c>
      <c r="G37" s="11" t="str">
        <f t="shared" si="1"/>
        <v/>
      </c>
      <c r="H37" s="7"/>
      <c r="I37" s="7"/>
      <c r="J37" s="11">
        <f t="shared" si="2"/>
        <v>0</v>
      </c>
      <c r="K37" s="9">
        <v>1</v>
      </c>
      <c r="L37" s="38">
        <f t="shared" si="3"/>
        <v>0</v>
      </c>
      <c r="M37" s="210"/>
      <c r="N37" s="201"/>
      <c r="O37" s="201"/>
      <c r="P37" s="201"/>
      <c r="Q37" s="202"/>
    </row>
    <row r="38" spans="1:17">
      <c r="A38" s="13"/>
      <c r="B38" s="10"/>
      <c r="C38" s="7"/>
      <c r="D38" s="7"/>
      <c r="E38" s="7"/>
      <c r="F38" s="37">
        <f t="shared" ca="1" si="0"/>
        <v>0</v>
      </c>
      <c r="G38" s="11" t="str">
        <f t="shared" si="1"/>
        <v/>
      </c>
      <c r="H38" s="7"/>
      <c r="I38" s="7"/>
      <c r="J38" s="11">
        <f t="shared" si="2"/>
        <v>0</v>
      </c>
      <c r="K38" s="9">
        <v>1</v>
      </c>
      <c r="L38" s="38">
        <f t="shared" si="3"/>
        <v>0</v>
      </c>
      <c r="M38" s="210"/>
      <c r="N38" s="201"/>
      <c r="O38" s="201"/>
      <c r="P38" s="201"/>
      <c r="Q38" s="202"/>
    </row>
    <row r="39" spans="1:17">
      <c r="A39" s="13"/>
      <c r="B39" s="10"/>
      <c r="C39" s="7"/>
      <c r="D39" s="7"/>
      <c r="E39" s="7"/>
      <c r="F39" s="37">
        <f t="shared" ca="1" si="0"/>
        <v>0</v>
      </c>
      <c r="G39" s="11" t="str">
        <f t="shared" si="1"/>
        <v/>
      </c>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t="str">
        <f t="shared" si="1"/>
        <v/>
      </c>
      <c r="H40" s="7"/>
      <c r="I40" s="7"/>
      <c r="J40" s="11">
        <f t="shared" si="2"/>
        <v>0</v>
      </c>
      <c r="K40" s="9">
        <v>1</v>
      </c>
      <c r="L40" s="38">
        <f t="shared" si="3"/>
        <v>0</v>
      </c>
      <c r="M40" s="210"/>
      <c r="N40" s="201"/>
      <c r="O40" s="201"/>
      <c r="P40" s="201"/>
      <c r="Q40" s="202"/>
    </row>
    <row r="41" spans="1:17">
      <c r="A41" s="13"/>
      <c r="B41" s="10"/>
      <c r="C41" s="7"/>
      <c r="D41" s="7"/>
      <c r="E41" s="7"/>
      <c r="F41" s="37">
        <f t="shared" ca="1" si="0"/>
        <v>0</v>
      </c>
      <c r="G41" s="11" t="str">
        <f t="shared" si="1"/>
        <v/>
      </c>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t="str">
        <f t="shared" si="1"/>
        <v/>
      </c>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t="str">
        <f t="shared" si="1"/>
        <v/>
      </c>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04" priority="4" operator="greaterThan">
      <formula>8</formula>
    </cfRule>
  </conditionalFormatting>
  <conditionalFormatting sqref="Q14:Q17">
    <cfRule type="cellIs" dxfId="103" priority="3" operator="greaterThan">
      <formula>$K$2</formula>
    </cfRule>
  </conditionalFormatting>
  <conditionalFormatting sqref="Q7">
    <cfRule type="cellIs" dxfId="102" priority="2" operator="greaterThan">
      <formula>$I$2</formula>
    </cfRule>
  </conditionalFormatting>
  <conditionalFormatting sqref="F6:F43 J6:J43 L6:L43">
    <cfRule type="cellIs" dxfId="101"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22: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22:D43">
      <formula1>color1</formula1>
    </dataValidation>
    <dataValidation type="list" allowBlank="1" showInputMessage="1" showErrorMessage="1" sqref="E6:E21">
      <formula1>LightTypes</formula1>
    </dataValidation>
  </dataValidations>
  <pageMargins left="0.7" right="0.7" top="0.75" bottom="0.75" header="0.3" footer="0.3"/>
  <pageSetup paperSize="262" orientation="landscape" r:id="rId1"/>
  <legacyDrawing r:id="rId2"/>
</worksheet>
</file>

<file path=xl/worksheets/sheet17.xml><?xml version="1.0" encoding="utf-8"?>
<worksheet xmlns="http://schemas.openxmlformats.org/spreadsheetml/2006/main" xmlns:r="http://schemas.openxmlformats.org/officeDocument/2006/relationships">
  <sheetPr>
    <tabColor theme="9" tint="-0.249977111117893"/>
  </sheetPr>
  <dimension ref="A1:Q45"/>
  <sheetViews>
    <sheetView topLeftCell="B1" zoomScaleNormal="100" zoomScaleSheetLayoutView="100" workbookViewId="0">
      <selection activeCell="H22" sqref="H2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12</v>
      </c>
      <c r="D1" s="21"/>
      <c r="E1" s="205" t="s">
        <v>25</v>
      </c>
      <c r="F1" s="205"/>
      <c r="G1" s="205"/>
      <c r="H1" s="205"/>
      <c r="I1" s="205"/>
      <c r="J1" s="21"/>
      <c r="K1" s="21"/>
      <c r="L1" s="21"/>
      <c r="M1" s="21"/>
      <c r="N1" s="21"/>
      <c r="O1" s="21"/>
      <c r="P1" s="21"/>
      <c r="Q1" s="22"/>
    </row>
    <row r="2" spans="1:17" ht="15.75" thickBot="1">
      <c r="A2" s="23"/>
      <c r="B2" s="24" t="s">
        <v>49</v>
      </c>
      <c r="C2" s="4" t="s">
        <v>68</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454</v>
      </c>
      <c r="C6" s="130">
        <v>100</v>
      </c>
      <c r="D6" s="131" t="s">
        <v>47</v>
      </c>
      <c r="E6" s="132" t="s">
        <v>11</v>
      </c>
      <c r="F6" s="37">
        <f ca="1">SUMIF(type1,E6,bulbwatts)</f>
        <v>0.25</v>
      </c>
      <c r="G6" s="11">
        <f ca="1">IF(H6&gt;0,J6*F6,"")</f>
        <v>125</v>
      </c>
      <c r="H6" s="132">
        <v>5</v>
      </c>
      <c r="I6" s="132">
        <v>100</v>
      </c>
      <c r="J6" s="11">
        <f>H6*I6</f>
        <v>500</v>
      </c>
      <c r="K6" s="9">
        <v>1</v>
      </c>
      <c r="L6" s="38">
        <f ca="1">IF(H6&gt;0,((J6*F6)/120)*K6,0)</f>
        <v>1.0416666666666667</v>
      </c>
      <c r="M6" s="203" t="s">
        <v>50</v>
      </c>
      <c r="N6" s="204"/>
      <c r="O6" s="39"/>
      <c r="P6" s="40" t="s">
        <v>53</v>
      </c>
      <c r="Q6" s="41"/>
    </row>
    <row r="7" spans="1:17" ht="15.75" thickBot="1">
      <c r="A7" s="13">
        <v>2</v>
      </c>
      <c r="B7" s="129" t="s">
        <v>455</v>
      </c>
      <c r="C7" s="130">
        <v>100</v>
      </c>
      <c r="D7" s="131" t="s">
        <v>47</v>
      </c>
      <c r="E7" s="131" t="s">
        <v>11</v>
      </c>
      <c r="F7" s="37">
        <f t="shared" ref="F7:F43" ca="1" si="0">SUMIF(type1,E7,bulbwatts)</f>
        <v>0.25</v>
      </c>
      <c r="G7" s="11">
        <f t="shared" ref="G7:G21" ca="1" si="1">IF(H7&gt;0,J7*F7,"")</f>
        <v>125</v>
      </c>
      <c r="H7" s="132">
        <v>5</v>
      </c>
      <c r="I7" s="132">
        <v>100</v>
      </c>
      <c r="J7" s="11">
        <f t="shared" ref="J7:J43" si="2">H7*I7</f>
        <v>500</v>
      </c>
      <c r="K7" s="9">
        <v>1</v>
      </c>
      <c r="L7" s="38">
        <f t="shared" ref="L7:L43" ca="1" si="3">IF(H7&gt;0,((J7*F7)/120)*K7,0)</f>
        <v>1.0416666666666667</v>
      </c>
      <c r="M7" s="42" t="s">
        <v>26</v>
      </c>
      <c r="N7" s="42" t="s">
        <v>51</v>
      </c>
      <c r="O7" s="43"/>
      <c r="P7" s="44" t="s">
        <v>65</v>
      </c>
      <c r="Q7" s="45">
        <f ca="1">SUM(N8:N23)</f>
        <v>16.666666666666664</v>
      </c>
    </row>
    <row r="8" spans="1:17">
      <c r="A8" s="13">
        <v>3</v>
      </c>
      <c r="B8" s="129" t="s">
        <v>456</v>
      </c>
      <c r="C8" s="130">
        <v>100</v>
      </c>
      <c r="D8" s="131" t="s">
        <v>47</v>
      </c>
      <c r="E8" s="131" t="s">
        <v>11</v>
      </c>
      <c r="F8" s="37">
        <f t="shared" ca="1" si="0"/>
        <v>0.25</v>
      </c>
      <c r="G8" s="11">
        <f t="shared" ca="1" si="1"/>
        <v>125</v>
      </c>
      <c r="H8" s="132">
        <v>5</v>
      </c>
      <c r="I8" s="132">
        <v>100</v>
      </c>
      <c r="J8" s="11">
        <f t="shared" si="2"/>
        <v>500</v>
      </c>
      <c r="K8" s="9">
        <v>1</v>
      </c>
      <c r="L8" s="38">
        <f t="shared" ca="1" si="3"/>
        <v>1.0416666666666667</v>
      </c>
      <c r="M8" s="5">
        <v>1</v>
      </c>
      <c r="N8" s="46">
        <f ca="1">SUMIF(A6:A43,M8,L6:L43)</f>
        <v>1.0416666666666667</v>
      </c>
      <c r="O8" s="43"/>
      <c r="P8" s="47"/>
      <c r="Q8" s="48"/>
    </row>
    <row r="9" spans="1:17">
      <c r="A9" s="13">
        <v>4</v>
      </c>
      <c r="B9" s="129" t="s">
        <v>457</v>
      </c>
      <c r="C9" s="130">
        <v>100</v>
      </c>
      <c r="D9" s="131" t="s">
        <v>47</v>
      </c>
      <c r="E9" s="131" t="s">
        <v>11</v>
      </c>
      <c r="F9" s="37">
        <f t="shared" ca="1" si="0"/>
        <v>0.25</v>
      </c>
      <c r="G9" s="11">
        <f t="shared" ca="1" si="1"/>
        <v>125</v>
      </c>
      <c r="H9" s="132">
        <v>5</v>
      </c>
      <c r="I9" s="132">
        <v>100</v>
      </c>
      <c r="J9" s="11">
        <f t="shared" si="2"/>
        <v>500</v>
      </c>
      <c r="K9" s="9">
        <v>1</v>
      </c>
      <c r="L9" s="38">
        <f t="shared" ca="1" si="3"/>
        <v>1.0416666666666667</v>
      </c>
      <c r="M9" s="5">
        <v>2</v>
      </c>
      <c r="N9" s="46">
        <f ca="1">SUMIF(A6:A43,M9,L6:L43)</f>
        <v>1.0416666666666667</v>
      </c>
      <c r="O9" s="43"/>
      <c r="P9" s="47"/>
      <c r="Q9" s="48"/>
    </row>
    <row r="10" spans="1:17">
      <c r="A10" s="13">
        <v>5</v>
      </c>
      <c r="B10" s="129" t="s">
        <v>458</v>
      </c>
      <c r="C10" s="130">
        <v>100</v>
      </c>
      <c r="D10" s="131" t="s">
        <v>47</v>
      </c>
      <c r="E10" s="131" t="s">
        <v>11</v>
      </c>
      <c r="F10" s="37">
        <f t="shared" ca="1" si="0"/>
        <v>0.25</v>
      </c>
      <c r="G10" s="11">
        <f t="shared" ca="1" si="1"/>
        <v>125</v>
      </c>
      <c r="H10" s="132">
        <v>5</v>
      </c>
      <c r="I10" s="132">
        <v>100</v>
      </c>
      <c r="J10" s="11">
        <f t="shared" si="2"/>
        <v>500</v>
      </c>
      <c r="K10" s="9">
        <v>1</v>
      </c>
      <c r="L10" s="38">
        <f t="shared" ca="1" si="3"/>
        <v>1.0416666666666667</v>
      </c>
      <c r="M10" s="5">
        <v>3</v>
      </c>
      <c r="N10" s="46">
        <f ca="1">SUMIF(A6:A43,M10,L6:L43)</f>
        <v>1.0416666666666667</v>
      </c>
      <c r="O10" s="43"/>
      <c r="P10" s="47"/>
      <c r="Q10" s="48"/>
    </row>
    <row r="11" spans="1:17">
      <c r="A11" s="13">
        <v>6</v>
      </c>
      <c r="B11" s="129" t="s">
        <v>459</v>
      </c>
      <c r="C11" s="130">
        <v>100</v>
      </c>
      <c r="D11" s="131" t="s">
        <v>47</v>
      </c>
      <c r="E11" s="131" t="s">
        <v>11</v>
      </c>
      <c r="F11" s="37">
        <f t="shared" ca="1" si="0"/>
        <v>0.25</v>
      </c>
      <c r="G11" s="11">
        <f t="shared" ca="1" si="1"/>
        <v>125</v>
      </c>
      <c r="H11" s="132">
        <v>5</v>
      </c>
      <c r="I11" s="132">
        <v>100</v>
      </c>
      <c r="J11" s="11">
        <f t="shared" si="2"/>
        <v>500</v>
      </c>
      <c r="K11" s="9">
        <v>1</v>
      </c>
      <c r="L11" s="38">
        <f t="shared" ca="1" si="3"/>
        <v>1.0416666666666667</v>
      </c>
      <c r="M11" s="5">
        <v>4</v>
      </c>
      <c r="N11" s="46">
        <f ca="1">SUMIF(A6:A43,M11,L6:L43)</f>
        <v>1.0416666666666667</v>
      </c>
      <c r="O11" s="43"/>
      <c r="P11" s="47"/>
      <c r="Q11" s="48"/>
    </row>
    <row r="12" spans="1:17">
      <c r="A12" s="13">
        <v>7</v>
      </c>
      <c r="B12" s="129" t="s">
        <v>460</v>
      </c>
      <c r="C12" s="130">
        <v>100</v>
      </c>
      <c r="D12" s="131" t="s">
        <v>47</v>
      </c>
      <c r="E12" s="131" t="s">
        <v>11</v>
      </c>
      <c r="F12" s="37">
        <f t="shared" ca="1" si="0"/>
        <v>0.25</v>
      </c>
      <c r="G12" s="11">
        <f t="shared" ca="1" si="1"/>
        <v>125</v>
      </c>
      <c r="H12" s="132">
        <v>5</v>
      </c>
      <c r="I12" s="132">
        <v>100</v>
      </c>
      <c r="J12" s="11">
        <f t="shared" si="2"/>
        <v>500</v>
      </c>
      <c r="K12" s="9">
        <v>1</v>
      </c>
      <c r="L12" s="38">
        <f t="shared" ca="1" si="3"/>
        <v>1.0416666666666667</v>
      </c>
      <c r="M12" s="5">
        <v>5</v>
      </c>
      <c r="N12" s="46">
        <f ca="1">SUMIF(A6:A43,M12,L6:L43)</f>
        <v>1.0416666666666667</v>
      </c>
      <c r="O12" s="43"/>
      <c r="P12" s="47"/>
      <c r="Q12" s="48"/>
    </row>
    <row r="13" spans="1:17" ht="15.75" thickBot="1">
      <c r="A13" s="13">
        <v>8</v>
      </c>
      <c r="B13" s="129" t="s">
        <v>461</v>
      </c>
      <c r="C13" s="130">
        <v>100</v>
      </c>
      <c r="D13" s="131" t="s">
        <v>47</v>
      </c>
      <c r="E13" s="131" t="s">
        <v>11</v>
      </c>
      <c r="F13" s="37">
        <f t="shared" ca="1" si="0"/>
        <v>0.25</v>
      </c>
      <c r="G13" s="11">
        <f t="shared" ca="1" si="1"/>
        <v>125</v>
      </c>
      <c r="H13" s="132">
        <v>5</v>
      </c>
      <c r="I13" s="132">
        <v>100</v>
      </c>
      <c r="J13" s="11">
        <f t="shared" si="2"/>
        <v>500</v>
      </c>
      <c r="K13" s="9">
        <v>1</v>
      </c>
      <c r="L13" s="38">
        <f t="shared" ca="1" si="3"/>
        <v>1.0416666666666667</v>
      </c>
      <c r="M13" s="5">
        <v>6</v>
      </c>
      <c r="N13" s="46">
        <f ca="1">SUMIF(A6:A43,M13,L6:L43)</f>
        <v>1.0416666666666667</v>
      </c>
      <c r="O13" s="43"/>
      <c r="P13" s="47"/>
      <c r="Q13" s="48"/>
    </row>
    <row r="14" spans="1:17">
      <c r="A14" s="13">
        <v>9</v>
      </c>
      <c r="B14" s="129" t="s">
        <v>462</v>
      </c>
      <c r="C14" s="130">
        <v>100</v>
      </c>
      <c r="D14" s="131" t="s">
        <v>47</v>
      </c>
      <c r="E14" s="131" t="s">
        <v>11</v>
      </c>
      <c r="F14" s="37">
        <f t="shared" ca="1" si="0"/>
        <v>0.25</v>
      </c>
      <c r="G14" s="11">
        <f t="shared" ca="1" si="1"/>
        <v>125</v>
      </c>
      <c r="H14" s="132">
        <v>5</v>
      </c>
      <c r="I14" s="132">
        <v>100</v>
      </c>
      <c r="J14" s="11">
        <f t="shared" si="2"/>
        <v>500</v>
      </c>
      <c r="K14" s="9">
        <v>1</v>
      </c>
      <c r="L14" s="38">
        <f t="shared" ca="1" si="3"/>
        <v>1.0416666666666667</v>
      </c>
      <c r="M14" s="5">
        <v>7</v>
      </c>
      <c r="N14" s="46">
        <f ca="1">SUMIF(A6:A43,M14,L6:L43)</f>
        <v>1.0416666666666667</v>
      </c>
      <c r="O14" s="43"/>
      <c r="P14" s="49" t="s">
        <v>54</v>
      </c>
      <c r="Q14" s="206">
        <f ca="1">SUM(N8:N15)</f>
        <v>8.3333333333333339</v>
      </c>
    </row>
    <row r="15" spans="1:17" ht="15.75" thickBot="1">
      <c r="A15" s="13">
        <v>10</v>
      </c>
      <c r="B15" s="129" t="s">
        <v>463</v>
      </c>
      <c r="C15" s="130">
        <v>100</v>
      </c>
      <c r="D15" s="131" t="s">
        <v>47</v>
      </c>
      <c r="E15" s="131" t="s">
        <v>11</v>
      </c>
      <c r="F15" s="37">
        <f t="shared" ca="1" si="0"/>
        <v>0.25</v>
      </c>
      <c r="G15" s="11">
        <f t="shared" ca="1" si="1"/>
        <v>125</v>
      </c>
      <c r="H15" s="132">
        <v>5</v>
      </c>
      <c r="I15" s="132">
        <v>100</v>
      </c>
      <c r="J15" s="11">
        <f t="shared" si="2"/>
        <v>500</v>
      </c>
      <c r="K15" s="9">
        <v>1</v>
      </c>
      <c r="L15" s="38">
        <f t="shared" ca="1" si="3"/>
        <v>1.0416666666666667</v>
      </c>
      <c r="M15" s="5">
        <v>8</v>
      </c>
      <c r="N15" s="46">
        <f ca="1">SUMIF(A6:A43,M15,L6:L43)</f>
        <v>1.0416666666666667</v>
      </c>
      <c r="O15" s="43"/>
      <c r="P15" s="50" t="s">
        <v>55</v>
      </c>
      <c r="Q15" s="207"/>
    </row>
    <row r="16" spans="1:17">
      <c r="A16" s="13">
        <v>11</v>
      </c>
      <c r="B16" s="129" t="s">
        <v>464</v>
      </c>
      <c r="C16" s="130">
        <v>100</v>
      </c>
      <c r="D16" s="131" t="s">
        <v>47</v>
      </c>
      <c r="E16" s="131" t="s">
        <v>11</v>
      </c>
      <c r="F16" s="37">
        <f t="shared" ca="1" si="0"/>
        <v>0.25</v>
      </c>
      <c r="G16" s="11">
        <f t="shared" ca="1" si="1"/>
        <v>125</v>
      </c>
      <c r="H16" s="132">
        <v>5</v>
      </c>
      <c r="I16" s="132">
        <v>100</v>
      </c>
      <c r="J16" s="11">
        <f t="shared" si="2"/>
        <v>500</v>
      </c>
      <c r="K16" s="9">
        <v>1</v>
      </c>
      <c r="L16" s="38">
        <f t="shared" ca="1" si="3"/>
        <v>1.0416666666666667</v>
      </c>
      <c r="M16" s="6">
        <v>9</v>
      </c>
      <c r="N16" s="51">
        <f ca="1">SUMIF(A6:A43,M16,L6:L43)</f>
        <v>1.0416666666666667</v>
      </c>
      <c r="O16" s="43"/>
      <c r="P16" s="52" t="s">
        <v>56</v>
      </c>
      <c r="Q16" s="206">
        <f ca="1">SUM(N16:N23)</f>
        <v>8.3333333333333339</v>
      </c>
    </row>
    <row r="17" spans="1:17" ht="15.75" thickBot="1">
      <c r="A17" s="13">
        <v>12</v>
      </c>
      <c r="B17" s="129" t="s">
        <v>465</v>
      </c>
      <c r="C17" s="130">
        <v>100</v>
      </c>
      <c r="D17" s="131" t="s">
        <v>47</v>
      </c>
      <c r="E17" s="131" t="s">
        <v>11</v>
      </c>
      <c r="F17" s="37">
        <f t="shared" ca="1" si="0"/>
        <v>0.25</v>
      </c>
      <c r="G17" s="11">
        <f t="shared" ca="1" si="1"/>
        <v>125</v>
      </c>
      <c r="H17" s="132">
        <v>5</v>
      </c>
      <c r="I17" s="132">
        <v>100</v>
      </c>
      <c r="J17" s="11">
        <f t="shared" si="2"/>
        <v>500</v>
      </c>
      <c r="K17" s="9">
        <v>1</v>
      </c>
      <c r="L17" s="38">
        <f t="shared" ca="1" si="3"/>
        <v>1.0416666666666667</v>
      </c>
      <c r="M17" s="6">
        <v>10</v>
      </c>
      <c r="N17" s="51">
        <f ca="1">SUMIF(A6:A43,M17,L6:L43)</f>
        <v>1.0416666666666667</v>
      </c>
      <c r="O17" s="43"/>
      <c r="P17" s="53" t="s">
        <v>55</v>
      </c>
      <c r="Q17" s="207"/>
    </row>
    <row r="18" spans="1:17">
      <c r="A18" s="13">
        <v>13</v>
      </c>
      <c r="B18" s="129" t="s">
        <v>466</v>
      </c>
      <c r="C18" s="130">
        <v>100</v>
      </c>
      <c r="D18" s="131" t="s">
        <v>47</v>
      </c>
      <c r="E18" s="131" t="s">
        <v>11</v>
      </c>
      <c r="F18" s="37">
        <f t="shared" ca="1" si="0"/>
        <v>0.25</v>
      </c>
      <c r="G18" s="11">
        <f t="shared" ca="1" si="1"/>
        <v>125</v>
      </c>
      <c r="H18" s="132">
        <v>5</v>
      </c>
      <c r="I18" s="132">
        <v>100</v>
      </c>
      <c r="J18" s="11">
        <f t="shared" si="2"/>
        <v>500</v>
      </c>
      <c r="K18" s="9">
        <v>1</v>
      </c>
      <c r="L18" s="38">
        <f t="shared" ca="1" si="3"/>
        <v>1.0416666666666667</v>
      </c>
      <c r="M18" s="6">
        <v>11</v>
      </c>
      <c r="N18" s="51">
        <f ca="1">SUMIF(A6:A43,M18,L6:L43)</f>
        <v>1.0416666666666667</v>
      </c>
      <c r="O18" s="43"/>
      <c r="P18" s="54"/>
      <c r="Q18" s="55"/>
    </row>
    <row r="19" spans="1:17">
      <c r="A19" s="13">
        <v>14</v>
      </c>
      <c r="B19" s="129" t="s">
        <v>467</v>
      </c>
      <c r="C19" s="130">
        <v>100</v>
      </c>
      <c r="D19" s="131" t="s">
        <v>47</v>
      </c>
      <c r="E19" s="131" t="s">
        <v>11</v>
      </c>
      <c r="F19" s="37">
        <f t="shared" ca="1" si="0"/>
        <v>0.25</v>
      </c>
      <c r="G19" s="11">
        <f t="shared" ca="1" si="1"/>
        <v>125</v>
      </c>
      <c r="H19" s="132">
        <v>5</v>
      </c>
      <c r="I19" s="132">
        <v>100</v>
      </c>
      <c r="J19" s="11">
        <f t="shared" si="2"/>
        <v>500</v>
      </c>
      <c r="K19" s="9">
        <v>1</v>
      </c>
      <c r="L19" s="38">
        <f t="shared" ca="1" si="3"/>
        <v>1.0416666666666667</v>
      </c>
      <c r="M19" s="6">
        <v>12</v>
      </c>
      <c r="N19" s="51">
        <f ca="1">SUMIF(A6:A43,M19,L6:L43)</f>
        <v>1.0416666666666667</v>
      </c>
      <c r="O19" s="43"/>
      <c r="P19" s="56"/>
      <c r="Q19" s="48"/>
    </row>
    <row r="20" spans="1:17" ht="15.75" thickBot="1">
      <c r="A20" s="13">
        <v>15</v>
      </c>
      <c r="B20" s="129" t="s">
        <v>468</v>
      </c>
      <c r="C20" s="130">
        <v>100</v>
      </c>
      <c r="D20" s="131" t="s">
        <v>47</v>
      </c>
      <c r="E20" s="131" t="s">
        <v>11</v>
      </c>
      <c r="F20" s="37">
        <f t="shared" ca="1" si="0"/>
        <v>0.25</v>
      </c>
      <c r="G20" s="11">
        <f t="shared" ca="1" si="1"/>
        <v>125</v>
      </c>
      <c r="H20" s="132">
        <v>5</v>
      </c>
      <c r="I20" s="132">
        <v>100</v>
      </c>
      <c r="J20" s="11">
        <f t="shared" si="2"/>
        <v>500</v>
      </c>
      <c r="K20" s="9">
        <v>1</v>
      </c>
      <c r="L20" s="38">
        <f t="shared" ca="1" si="3"/>
        <v>1.0416666666666667</v>
      </c>
      <c r="M20" s="6">
        <v>13</v>
      </c>
      <c r="N20" s="51">
        <f ca="1">SUMIF(A6:A43,M20,L6:L43)</f>
        <v>1.0416666666666667</v>
      </c>
      <c r="O20" s="43"/>
      <c r="P20" s="57"/>
      <c r="Q20" s="58"/>
    </row>
    <row r="21" spans="1:17" ht="15.75" thickBot="1">
      <c r="A21" s="13">
        <v>16</v>
      </c>
      <c r="B21" s="129" t="s">
        <v>469</v>
      </c>
      <c r="C21" s="130">
        <v>100</v>
      </c>
      <c r="D21" s="131" t="s">
        <v>47</v>
      </c>
      <c r="E21" s="131" t="s">
        <v>11</v>
      </c>
      <c r="F21" s="37">
        <f t="shared" ca="1" si="0"/>
        <v>0.25</v>
      </c>
      <c r="G21" s="11">
        <f t="shared" ca="1" si="1"/>
        <v>125</v>
      </c>
      <c r="H21" s="132">
        <v>5</v>
      </c>
      <c r="I21" s="132">
        <v>100</v>
      </c>
      <c r="J21" s="11">
        <f t="shared" si="2"/>
        <v>500</v>
      </c>
      <c r="K21" s="9">
        <v>1</v>
      </c>
      <c r="L21" s="38">
        <f t="shared" ca="1" si="3"/>
        <v>1.0416666666666667</v>
      </c>
      <c r="M21" s="6">
        <v>14</v>
      </c>
      <c r="N21" s="51">
        <f ca="1">SUMIF(A6:A43,M21,L6:L43)</f>
        <v>1.0416666666666667</v>
      </c>
      <c r="O21" s="43"/>
      <c r="P21" s="59" t="s">
        <v>57</v>
      </c>
      <c r="Q21" s="60">
        <f ca="1">SUM(G6:G43)</f>
        <v>2000</v>
      </c>
    </row>
    <row r="22" spans="1:17" ht="15.75" thickBot="1">
      <c r="A22" s="13"/>
      <c r="B22" s="10"/>
      <c r="C22" s="7"/>
      <c r="D22" s="7"/>
      <c r="E22" s="7"/>
      <c r="F22" s="37">
        <f t="shared" ca="1" si="0"/>
        <v>0</v>
      </c>
      <c r="G22" s="11"/>
      <c r="H22" s="7"/>
      <c r="I22" s="7"/>
      <c r="J22" s="11">
        <f t="shared" si="2"/>
        <v>0</v>
      </c>
      <c r="K22" s="9">
        <v>1</v>
      </c>
      <c r="L22" s="38">
        <f t="shared" si="3"/>
        <v>0</v>
      </c>
      <c r="M22" s="6">
        <v>15</v>
      </c>
      <c r="N22" s="51">
        <f ca="1">SUMIF(A6:A43,M22,L6:L43)</f>
        <v>1.0416666666666667</v>
      </c>
      <c r="O22" s="43"/>
      <c r="P22" s="59" t="s">
        <v>35</v>
      </c>
      <c r="Q22" s="61">
        <f>SUM(J6:J43)</f>
        <v>8000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 ca="1">SUMIF(A6:A43,M23,L6:L43)</f>
        <v>1.0416666666666667</v>
      </c>
      <c r="O23" s="62"/>
      <c r="P23" s="59" t="s">
        <v>58</v>
      </c>
      <c r="Q23" s="63">
        <f>SUM(C6:C43)</f>
        <v>1600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00" priority="4" operator="greaterThan">
      <formula>8</formula>
    </cfRule>
  </conditionalFormatting>
  <conditionalFormatting sqref="Q14:Q17">
    <cfRule type="cellIs" dxfId="99" priority="3" operator="greaterThan">
      <formula>$K$2</formula>
    </cfRule>
  </conditionalFormatting>
  <conditionalFormatting sqref="Q7">
    <cfRule type="cellIs" dxfId="98" priority="2" operator="greaterThan">
      <formula>$I$2</formula>
    </cfRule>
  </conditionalFormatting>
  <conditionalFormatting sqref="F6:F43 J6:J43 L6:L43">
    <cfRule type="cellIs" dxfId="97" priority="1" operator="lessThan">
      <formula>0.001</formula>
    </cfRule>
  </conditionalFormatting>
  <dataValidations count="6">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22: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22: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 type="list" allowBlank="1" showInputMessage="1" showErrorMessage="1" sqref="E6:E21">
      <formula1>LightTypes</formula1>
    </dataValidation>
  </dataValidations>
  <pageMargins left="0.7" right="0.7" top="0.75" bottom="0.75" header="0.3" footer="0.3"/>
  <pageSetup paperSize="262" orientation="landscape" r:id="rId1"/>
  <legacyDrawing r:id="rId2"/>
</worksheet>
</file>

<file path=xl/worksheets/sheet18.xml><?xml version="1.0" encoding="utf-8"?>
<worksheet xmlns="http://schemas.openxmlformats.org/spreadsheetml/2006/main" xmlns:r="http://schemas.openxmlformats.org/officeDocument/2006/relationships">
  <sheetPr>
    <tabColor theme="8" tint="-0.249977111117893"/>
  </sheetPr>
  <dimension ref="A1:Q45"/>
  <sheetViews>
    <sheetView zoomScaleNormal="100" zoomScaleSheetLayoutView="100" workbookViewId="0">
      <selection activeCell="C23" sqref="C23"/>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13</v>
      </c>
      <c r="D1" s="21"/>
      <c r="E1" s="205" t="s">
        <v>25</v>
      </c>
      <c r="F1" s="205"/>
      <c r="G1" s="205"/>
      <c r="H1" s="205"/>
      <c r="I1" s="205"/>
      <c r="J1" s="21"/>
      <c r="K1" s="21"/>
      <c r="L1" s="21"/>
      <c r="M1" s="21"/>
      <c r="N1" s="21"/>
      <c r="O1" s="21"/>
      <c r="P1" s="21"/>
      <c r="Q1" s="22"/>
    </row>
    <row r="2" spans="1:17" ht="15.75" thickBot="1">
      <c r="A2" s="23"/>
      <c r="B2" s="24" t="s">
        <v>49</v>
      </c>
      <c r="C2" s="4" t="s">
        <v>69</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470</v>
      </c>
      <c r="C6" s="130">
        <v>115</v>
      </c>
      <c r="D6" s="131" t="s">
        <v>47</v>
      </c>
      <c r="E6" s="132" t="s">
        <v>11</v>
      </c>
      <c r="F6" s="37">
        <f ca="1">SUMIF(type1,E6,bulbwatts)</f>
        <v>0.25</v>
      </c>
      <c r="G6" s="11">
        <f ca="1">IF(H6&gt;0,J6*F6,"")</f>
        <v>50</v>
      </c>
      <c r="H6" s="132">
        <v>2</v>
      </c>
      <c r="I6" s="132">
        <v>100</v>
      </c>
      <c r="J6" s="11">
        <f>H6*I6</f>
        <v>200</v>
      </c>
      <c r="K6" s="9">
        <v>1</v>
      </c>
      <c r="L6" s="38">
        <f ca="1">IF(H6&gt;0,((J6*F6)/120)*K6,0)</f>
        <v>0.41666666666666669</v>
      </c>
      <c r="M6" s="203" t="s">
        <v>50</v>
      </c>
      <c r="N6" s="204"/>
      <c r="O6" s="39"/>
      <c r="P6" s="40" t="s">
        <v>53</v>
      </c>
      <c r="Q6" s="41"/>
    </row>
    <row r="7" spans="1:17" ht="15.75" thickBot="1">
      <c r="A7" s="13">
        <v>2</v>
      </c>
      <c r="B7" s="129" t="s">
        <v>471</v>
      </c>
      <c r="C7" s="130">
        <v>115</v>
      </c>
      <c r="D7" s="131" t="s">
        <v>47</v>
      </c>
      <c r="E7" s="131" t="s">
        <v>11</v>
      </c>
      <c r="F7" s="37">
        <f t="shared" ref="F7:F43" ca="1" si="0">SUMIF(type1,E7,bulbwatts)</f>
        <v>0.25</v>
      </c>
      <c r="G7" s="11">
        <f t="shared" ref="G7:G37" ca="1" si="1">IF(H7&gt;0,J7*F7,"")</f>
        <v>50</v>
      </c>
      <c r="H7" s="132">
        <v>2</v>
      </c>
      <c r="I7" s="132">
        <v>100</v>
      </c>
      <c r="J7" s="11">
        <f t="shared" ref="J7:J43" si="2">H7*I7</f>
        <v>200</v>
      </c>
      <c r="K7" s="9">
        <v>1</v>
      </c>
      <c r="L7" s="38">
        <f t="shared" ref="L7:L43" ca="1" si="3">IF(H7&gt;0,((J7*F7)/120)*K7,0)</f>
        <v>0.41666666666666669</v>
      </c>
      <c r="M7" s="42" t="s">
        <v>26</v>
      </c>
      <c r="N7" s="42" t="s">
        <v>51</v>
      </c>
      <c r="O7" s="43"/>
      <c r="P7" s="44" t="s">
        <v>65</v>
      </c>
      <c r="Q7" s="45">
        <f ca="1">SUM(N8:N23)</f>
        <v>6.6666666666666679</v>
      </c>
    </row>
    <row r="8" spans="1:17">
      <c r="A8" s="13">
        <v>3</v>
      </c>
      <c r="B8" s="129" t="s">
        <v>472</v>
      </c>
      <c r="C8" s="130">
        <v>115</v>
      </c>
      <c r="D8" s="131" t="s">
        <v>47</v>
      </c>
      <c r="E8" s="131" t="s">
        <v>11</v>
      </c>
      <c r="F8" s="37">
        <f t="shared" ca="1" si="0"/>
        <v>0.25</v>
      </c>
      <c r="G8" s="11">
        <f t="shared" ca="1" si="1"/>
        <v>50</v>
      </c>
      <c r="H8" s="132">
        <v>2</v>
      </c>
      <c r="I8" s="132">
        <v>100</v>
      </c>
      <c r="J8" s="11">
        <f t="shared" si="2"/>
        <v>200</v>
      </c>
      <c r="K8" s="9">
        <v>1</v>
      </c>
      <c r="L8" s="38">
        <f t="shared" ca="1" si="3"/>
        <v>0.41666666666666669</v>
      </c>
      <c r="M8" s="5">
        <v>1</v>
      </c>
      <c r="N8" s="46">
        <f ca="1">SUMIF(A6:A43,M8,L6:L43)</f>
        <v>0.41666666666666669</v>
      </c>
      <c r="O8" s="43"/>
      <c r="P8" s="47"/>
      <c r="Q8" s="48"/>
    </row>
    <row r="9" spans="1:17">
      <c r="A9" s="13">
        <v>4</v>
      </c>
      <c r="B9" s="129" t="s">
        <v>473</v>
      </c>
      <c r="C9" s="130">
        <v>115</v>
      </c>
      <c r="D9" s="131" t="s">
        <v>47</v>
      </c>
      <c r="E9" s="131" t="s">
        <v>11</v>
      </c>
      <c r="F9" s="37">
        <f t="shared" ca="1" si="0"/>
        <v>0.25</v>
      </c>
      <c r="G9" s="11">
        <f t="shared" ca="1" si="1"/>
        <v>50</v>
      </c>
      <c r="H9" s="132">
        <v>2</v>
      </c>
      <c r="I9" s="132">
        <v>100</v>
      </c>
      <c r="J9" s="11">
        <f t="shared" si="2"/>
        <v>200</v>
      </c>
      <c r="K9" s="9">
        <v>1</v>
      </c>
      <c r="L9" s="38">
        <f t="shared" ca="1" si="3"/>
        <v>0.41666666666666669</v>
      </c>
      <c r="M9" s="5">
        <v>2</v>
      </c>
      <c r="N9" s="46">
        <f ca="1">SUMIF(A6:A43,M9,L6:L43)</f>
        <v>0.41666666666666669</v>
      </c>
      <c r="O9" s="43"/>
      <c r="P9" s="47"/>
      <c r="Q9" s="48"/>
    </row>
    <row r="10" spans="1:17">
      <c r="A10" s="13">
        <v>5</v>
      </c>
      <c r="B10" s="129" t="s">
        <v>474</v>
      </c>
      <c r="C10" s="130">
        <v>115</v>
      </c>
      <c r="D10" s="131" t="s">
        <v>47</v>
      </c>
      <c r="E10" s="131" t="s">
        <v>11</v>
      </c>
      <c r="F10" s="37">
        <f t="shared" ca="1" si="0"/>
        <v>0.25</v>
      </c>
      <c r="G10" s="11">
        <f t="shared" ca="1" si="1"/>
        <v>50</v>
      </c>
      <c r="H10" s="132">
        <v>2</v>
      </c>
      <c r="I10" s="132">
        <v>100</v>
      </c>
      <c r="J10" s="11">
        <f t="shared" si="2"/>
        <v>200</v>
      </c>
      <c r="K10" s="9">
        <v>1</v>
      </c>
      <c r="L10" s="38">
        <f t="shared" ca="1" si="3"/>
        <v>0.41666666666666669</v>
      </c>
      <c r="M10" s="5">
        <v>3</v>
      </c>
      <c r="N10" s="46">
        <f ca="1">SUMIF(A6:A43,M10,L6:L43)</f>
        <v>0.41666666666666669</v>
      </c>
      <c r="O10" s="43"/>
      <c r="P10" s="47"/>
      <c r="Q10" s="48"/>
    </row>
    <row r="11" spans="1:17">
      <c r="A11" s="13">
        <v>6</v>
      </c>
      <c r="B11" s="129" t="s">
        <v>475</v>
      </c>
      <c r="C11" s="130">
        <v>115</v>
      </c>
      <c r="D11" s="131" t="s">
        <v>47</v>
      </c>
      <c r="E11" s="131" t="s">
        <v>11</v>
      </c>
      <c r="F11" s="37">
        <f t="shared" ca="1" si="0"/>
        <v>0.25</v>
      </c>
      <c r="G11" s="11">
        <f t="shared" ca="1" si="1"/>
        <v>50</v>
      </c>
      <c r="H11" s="132">
        <v>2</v>
      </c>
      <c r="I11" s="132">
        <v>100</v>
      </c>
      <c r="J11" s="11">
        <f t="shared" si="2"/>
        <v>200</v>
      </c>
      <c r="K11" s="9">
        <v>1</v>
      </c>
      <c r="L11" s="38">
        <f t="shared" ca="1" si="3"/>
        <v>0.41666666666666669</v>
      </c>
      <c r="M11" s="5">
        <v>4</v>
      </c>
      <c r="N11" s="46">
        <f ca="1">SUMIF(A6:A43,M11,L6:L43)</f>
        <v>0.41666666666666669</v>
      </c>
      <c r="O11" s="43"/>
      <c r="P11" s="47"/>
      <c r="Q11" s="48"/>
    </row>
    <row r="12" spans="1:17">
      <c r="A12" s="13">
        <v>7</v>
      </c>
      <c r="B12" s="129" t="s">
        <v>476</v>
      </c>
      <c r="C12" s="130">
        <v>115</v>
      </c>
      <c r="D12" s="131" t="s">
        <v>47</v>
      </c>
      <c r="E12" s="131" t="s">
        <v>11</v>
      </c>
      <c r="F12" s="37">
        <f t="shared" ca="1" si="0"/>
        <v>0.25</v>
      </c>
      <c r="G12" s="11">
        <f t="shared" ca="1" si="1"/>
        <v>50</v>
      </c>
      <c r="H12" s="132">
        <v>2</v>
      </c>
      <c r="I12" s="132">
        <v>100</v>
      </c>
      <c r="J12" s="11">
        <f t="shared" si="2"/>
        <v>200</v>
      </c>
      <c r="K12" s="9">
        <v>1</v>
      </c>
      <c r="L12" s="38">
        <f t="shared" ca="1" si="3"/>
        <v>0.41666666666666669</v>
      </c>
      <c r="M12" s="5">
        <v>5</v>
      </c>
      <c r="N12" s="46">
        <f ca="1">SUMIF(A6:A43,M12,L6:L43)</f>
        <v>0.41666666666666669</v>
      </c>
      <c r="O12" s="43"/>
      <c r="P12" s="47"/>
      <c r="Q12" s="48"/>
    </row>
    <row r="13" spans="1:17" ht="15.75" thickBot="1">
      <c r="A13" s="13">
        <v>8</v>
      </c>
      <c r="B13" s="129" t="s">
        <v>477</v>
      </c>
      <c r="C13" s="130">
        <v>115</v>
      </c>
      <c r="D13" s="131" t="s">
        <v>47</v>
      </c>
      <c r="E13" s="131" t="s">
        <v>11</v>
      </c>
      <c r="F13" s="37">
        <f t="shared" ca="1" si="0"/>
        <v>0.25</v>
      </c>
      <c r="G13" s="11">
        <f t="shared" ca="1" si="1"/>
        <v>50</v>
      </c>
      <c r="H13" s="132">
        <v>2</v>
      </c>
      <c r="I13" s="132">
        <v>100</v>
      </c>
      <c r="J13" s="11">
        <f t="shared" si="2"/>
        <v>200</v>
      </c>
      <c r="K13" s="9">
        <v>1</v>
      </c>
      <c r="L13" s="38">
        <f t="shared" ca="1" si="3"/>
        <v>0.41666666666666669</v>
      </c>
      <c r="M13" s="5">
        <v>6</v>
      </c>
      <c r="N13" s="46">
        <f ca="1">SUMIF(A6:A43,M13,L6:L43)</f>
        <v>0.41666666666666669</v>
      </c>
      <c r="O13" s="43"/>
      <c r="P13" s="47"/>
      <c r="Q13" s="48"/>
    </row>
    <row r="14" spans="1:17">
      <c r="A14" s="13">
        <v>9</v>
      </c>
      <c r="B14" s="129" t="s">
        <v>478</v>
      </c>
      <c r="C14" s="130">
        <v>115</v>
      </c>
      <c r="D14" s="131" t="s">
        <v>47</v>
      </c>
      <c r="E14" s="131" t="s">
        <v>11</v>
      </c>
      <c r="F14" s="37">
        <f t="shared" ca="1" si="0"/>
        <v>0.25</v>
      </c>
      <c r="G14" s="11">
        <f t="shared" ca="1" si="1"/>
        <v>50</v>
      </c>
      <c r="H14" s="132">
        <v>2</v>
      </c>
      <c r="I14" s="132">
        <v>100</v>
      </c>
      <c r="J14" s="11">
        <f t="shared" si="2"/>
        <v>200</v>
      </c>
      <c r="K14" s="9">
        <v>1</v>
      </c>
      <c r="L14" s="38">
        <f t="shared" ca="1" si="3"/>
        <v>0.41666666666666669</v>
      </c>
      <c r="M14" s="5">
        <v>7</v>
      </c>
      <c r="N14" s="46">
        <f ca="1">SUMIF(A6:A43,M14,L6:L43)</f>
        <v>0.41666666666666669</v>
      </c>
      <c r="O14" s="43"/>
      <c r="P14" s="49" t="s">
        <v>54</v>
      </c>
      <c r="Q14" s="206">
        <f ca="1">SUM(N8:N15)</f>
        <v>3.333333333333333</v>
      </c>
    </row>
    <row r="15" spans="1:17" ht="15.75" thickBot="1">
      <c r="A15" s="13">
        <v>10</v>
      </c>
      <c r="B15" s="129" t="s">
        <v>479</v>
      </c>
      <c r="C15" s="130">
        <v>115</v>
      </c>
      <c r="D15" s="131" t="s">
        <v>47</v>
      </c>
      <c r="E15" s="131" t="s">
        <v>11</v>
      </c>
      <c r="F15" s="37">
        <f t="shared" ca="1" si="0"/>
        <v>0.25</v>
      </c>
      <c r="G15" s="11">
        <f t="shared" ca="1" si="1"/>
        <v>50</v>
      </c>
      <c r="H15" s="132">
        <v>2</v>
      </c>
      <c r="I15" s="132">
        <v>100</v>
      </c>
      <c r="J15" s="11">
        <f t="shared" si="2"/>
        <v>200</v>
      </c>
      <c r="K15" s="9">
        <v>1</v>
      </c>
      <c r="L15" s="38">
        <f t="shared" ca="1" si="3"/>
        <v>0.41666666666666669</v>
      </c>
      <c r="M15" s="5">
        <v>8</v>
      </c>
      <c r="N15" s="46">
        <f ca="1">SUMIF(A6:A43,M15,L6:L43)</f>
        <v>0.41666666666666669</v>
      </c>
      <c r="O15" s="43"/>
      <c r="P15" s="50" t="s">
        <v>55</v>
      </c>
      <c r="Q15" s="207"/>
    </row>
    <row r="16" spans="1:17">
      <c r="A16" s="13">
        <v>11</v>
      </c>
      <c r="B16" s="129" t="s">
        <v>480</v>
      </c>
      <c r="C16" s="130">
        <v>115</v>
      </c>
      <c r="D16" s="131" t="s">
        <v>47</v>
      </c>
      <c r="E16" s="131" t="s">
        <v>11</v>
      </c>
      <c r="F16" s="37">
        <f t="shared" ca="1" si="0"/>
        <v>0.25</v>
      </c>
      <c r="G16" s="11">
        <f t="shared" ca="1" si="1"/>
        <v>50</v>
      </c>
      <c r="H16" s="132">
        <v>2</v>
      </c>
      <c r="I16" s="132">
        <v>100</v>
      </c>
      <c r="J16" s="11">
        <f t="shared" si="2"/>
        <v>200</v>
      </c>
      <c r="K16" s="9">
        <v>1</v>
      </c>
      <c r="L16" s="38">
        <f t="shared" ca="1" si="3"/>
        <v>0.41666666666666669</v>
      </c>
      <c r="M16" s="6">
        <v>9</v>
      </c>
      <c r="N16" s="51">
        <f ca="1">SUMIF(A6:A43,M16,L6:L43)</f>
        <v>0.41666666666666669</v>
      </c>
      <c r="O16" s="43"/>
      <c r="P16" s="52" t="s">
        <v>56</v>
      </c>
      <c r="Q16" s="206">
        <f ca="1">SUM(N16:N23)</f>
        <v>3.333333333333333</v>
      </c>
    </row>
    <row r="17" spans="1:17" ht="15.75" thickBot="1">
      <c r="A17" s="13">
        <v>12</v>
      </c>
      <c r="B17" s="129" t="s">
        <v>481</v>
      </c>
      <c r="C17" s="130">
        <v>115</v>
      </c>
      <c r="D17" s="131" t="s">
        <v>47</v>
      </c>
      <c r="E17" s="131" t="s">
        <v>11</v>
      </c>
      <c r="F17" s="37">
        <f t="shared" ca="1" si="0"/>
        <v>0.25</v>
      </c>
      <c r="G17" s="11">
        <f t="shared" ca="1" si="1"/>
        <v>50</v>
      </c>
      <c r="H17" s="132">
        <v>2</v>
      </c>
      <c r="I17" s="132">
        <v>100</v>
      </c>
      <c r="J17" s="11">
        <f t="shared" si="2"/>
        <v>200</v>
      </c>
      <c r="K17" s="9">
        <v>1</v>
      </c>
      <c r="L17" s="38">
        <f t="shared" ca="1" si="3"/>
        <v>0.41666666666666669</v>
      </c>
      <c r="M17" s="6">
        <v>10</v>
      </c>
      <c r="N17" s="51">
        <f ca="1">SUMIF(A6:A43,M17,L6:L43)</f>
        <v>0.41666666666666669</v>
      </c>
      <c r="O17" s="43"/>
      <c r="P17" s="53" t="s">
        <v>55</v>
      </c>
      <c r="Q17" s="207"/>
    </row>
    <row r="18" spans="1:17">
      <c r="A18" s="13">
        <v>13</v>
      </c>
      <c r="B18" s="129" t="s">
        <v>482</v>
      </c>
      <c r="C18" s="130">
        <v>115</v>
      </c>
      <c r="D18" s="131" t="s">
        <v>47</v>
      </c>
      <c r="E18" s="131" t="s">
        <v>11</v>
      </c>
      <c r="F18" s="37">
        <f t="shared" ca="1" si="0"/>
        <v>0.25</v>
      </c>
      <c r="G18" s="11">
        <f t="shared" ca="1" si="1"/>
        <v>50</v>
      </c>
      <c r="H18" s="132">
        <v>2</v>
      </c>
      <c r="I18" s="132">
        <v>100</v>
      </c>
      <c r="J18" s="11">
        <f t="shared" si="2"/>
        <v>200</v>
      </c>
      <c r="K18" s="9">
        <v>1</v>
      </c>
      <c r="L18" s="38">
        <f t="shared" ca="1" si="3"/>
        <v>0.41666666666666669</v>
      </c>
      <c r="M18" s="6">
        <v>11</v>
      </c>
      <c r="N18" s="51">
        <f ca="1">SUMIF(A6:A43,M18,L6:L43)</f>
        <v>0.41666666666666669</v>
      </c>
      <c r="O18" s="43"/>
      <c r="P18" s="54"/>
      <c r="Q18" s="55"/>
    </row>
    <row r="19" spans="1:17">
      <c r="A19" s="13">
        <v>14</v>
      </c>
      <c r="B19" s="129" t="s">
        <v>483</v>
      </c>
      <c r="C19" s="130">
        <v>115</v>
      </c>
      <c r="D19" s="131" t="s">
        <v>47</v>
      </c>
      <c r="E19" s="131" t="s">
        <v>11</v>
      </c>
      <c r="F19" s="37">
        <f t="shared" ca="1" si="0"/>
        <v>0.25</v>
      </c>
      <c r="G19" s="11">
        <f t="shared" ca="1" si="1"/>
        <v>50</v>
      </c>
      <c r="H19" s="132">
        <v>2</v>
      </c>
      <c r="I19" s="132">
        <v>100</v>
      </c>
      <c r="J19" s="11">
        <f t="shared" si="2"/>
        <v>200</v>
      </c>
      <c r="K19" s="9">
        <v>1</v>
      </c>
      <c r="L19" s="38">
        <f t="shared" ca="1" si="3"/>
        <v>0.41666666666666669</v>
      </c>
      <c r="M19" s="6">
        <v>12</v>
      </c>
      <c r="N19" s="51">
        <f ca="1">SUMIF(A6:A43,M19,L6:L43)</f>
        <v>0.41666666666666669</v>
      </c>
      <c r="O19" s="43"/>
      <c r="P19" s="56"/>
      <c r="Q19" s="48"/>
    </row>
    <row r="20" spans="1:17" ht="15.75" thickBot="1">
      <c r="A20" s="13">
        <v>15</v>
      </c>
      <c r="B20" s="129" t="s">
        <v>484</v>
      </c>
      <c r="C20" s="130">
        <v>115</v>
      </c>
      <c r="D20" s="131" t="s">
        <v>47</v>
      </c>
      <c r="E20" s="131" t="s">
        <v>11</v>
      </c>
      <c r="F20" s="37">
        <f t="shared" ca="1" si="0"/>
        <v>0.25</v>
      </c>
      <c r="G20" s="11">
        <f t="shared" ca="1" si="1"/>
        <v>50</v>
      </c>
      <c r="H20" s="132">
        <v>2</v>
      </c>
      <c r="I20" s="132">
        <v>100</v>
      </c>
      <c r="J20" s="11">
        <f t="shared" si="2"/>
        <v>200</v>
      </c>
      <c r="K20" s="9">
        <v>1</v>
      </c>
      <c r="L20" s="38">
        <f t="shared" ca="1" si="3"/>
        <v>0.41666666666666669</v>
      </c>
      <c r="M20" s="6">
        <v>13</v>
      </c>
      <c r="N20" s="51">
        <f ca="1">SUMIF(A6:A43,M20,L6:L43)</f>
        <v>0.41666666666666669</v>
      </c>
      <c r="O20" s="43"/>
      <c r="P20" s="57"/>
      <c r="Q20" s="58"/>
    </row>
    <row r="21" spans="1:17" ht="15.75" thickBot="1">
      <c r="A21" s="13">
        <v>16</v>
      </c>
      <c r="B21" s="129" t="s">
        <v>485</v>
      </c>
      <c r="C21" s="130">
        <v>115</v>
      </c>
      <c r="D21" s="131" t="s">
        <v>47</v>
      </c>
      <c r="E21" s="131" t="s">
        <v>11</v>
      </c>
      <c r="F21" s="37">
        <f t="shared" ca="1" si="0"/>
        <v>0.25</v>
      </c>
      <c r="G21" s="11">
        <f t="shared" ca="1" si="1"/>
        <v>50</v>
      </c>
      <c r="H21" s="132">
        <v>2</v>
      </c>
      <c r="I21" s="132">
        <v>100</v>
      </c>
      <c r="J21" s="11">
        <f t="shared" si="2"/>
        <v>200</v>
      </c>
      <c r="K21" s="9">
        <v>1</v>
      </c>
      <c r="L21" s="38">
        <f t="shared" ca="1" si="3"/>
        <v>0.41666666666666669</v>
      </c>
      <c r="M21" s="6">
        <v>14</v>
      </c>
      <c r="N21" s="51">
        <f ca="1">SUMIF(A6:A43,M21,L6:L43)</f>
        <v>0.41666666666666669</v>
      </c>
      <c r="O21" s="43"/>
      <c r="P21" s="59" t="s">
        <v>57</v>
      </c>
      <c r="Q21" s="60">
        <f ca="1">SUM(G6:G43)</f>
        <v>800</v>
      </c>
    </row>
    <row r="22" spans="1:17" ht="15.75" thickBot="1">
      <c r="A22" s="13"/>
      <c r="B22" s="10"/>
      <c r="C22" s="7"/>
      <c r="D22" s="7"/>
      <c r="E22" s="131"/>
      <c r="F22" s="37">
        <f t="shared" ca="1" si="0"/>
        <v>0</v>
      </c>
      <c r="G22" s="11" t="str">
        <f t="shared" si="1"/>
        <v/>
      </c>
      <c r="H22" s="132"/>
      <c r="I22" s="132"/>
      <c r="J22" s="11">
        <f t="shared" si="2"/>
        <v>0</v>
      </c>
      <c r="K22" s="9">
        <v>1</v>
      </c>
      <c r="L22" s="38">
        <f t="shared" si="3"/>
        <v>0</v>
      </c>
      <c r="M22" s="6">
        <v>15</v>
      </c>
      <c r="N22" s="51">
        <f ca="1">SUMIF(A6:A43,M22,L6:L43)</f>
        <v>0.41666666666666669</v>
      </c>
      <c r="O22" s="43"/>
      <c r="P22" s="59" t="s">
        <v>35</v>
      </c>
      <c r="Q22" s="61">
        <f>SUM(J6:J43)</f>
        <v>3200</v>
      </c>
    </row>
    <row r="23" spans="1:17" ht="15" customHeight="1" thickBot="1">
      <c r="A23" s="13"/>
      <c r="B23" s="10"/>
      <c r="C23" s="7"/>
      <c r="D23" s="7"/>
      <c r="E23" s="131"/>
      <c r="F23" s="37">
        <f t="shared" ca="1" si="0"/>
        <v>0</v>
      </c>
      <c r="G23" s="11" t="str">
        <f t="shared" si="1"/>
        <v/>
      </c>
      <c r="H23" s="132"/>
      <c r="I23" s="132"/>
      <c r="J23" s="11">
        <f t="shared" si="2"/>
        <v>0</v>
      </c>
      <c r="K23" s="9">
        <v>1</v>
      </c>
      <c r="L23" s="38">
        <f t="shared" si="3"/>
        <v>0</v>
      </c>
      <c r="M23" s="6">
        <v>16</v>
      </c>
      <c r="N23" s="51">
        <f ca="1">SUMIF(A6:A43,M23,L6:L43)</f>
        <v>0.41666666666666669</v>
      </c>
      <c r="O23" s="62"/>
      <c r="P23" s="59" t="s">
        <v>58</v>
      </c>
      <c r="Q23" s="63">
        <f>SUM(C6:C43)</f>
        <v>1840</v>
      </c>
    </row>
    <row r="24" spans="1:17" ht="15.75" thickBot="1">
      <c r="A24" s="13"/>
      <c r="B24" s="10"/>
      <c r="C24" s="7"/>
      <c r="D24" s="7"/>
      <c r="E24" s="131"/>
      <c r="F24" s="37">
        <f t="shared" ca="1" si="0"/>
        <v>0</v>
      </c>
      <c r="G24" s="11" t="str">
        <f t="shared" si="1"/>
        <v/>
      </c>
      <c r="H24" s="132"/>
      <c r="I24" s="132"/>
      <c r="J24" s="11">
        <f t="shared" si="2"/>
        <v>0</v>
      </c>
      <c r="K24" s="9">
        <v>1</v>
      </c>
      <c r="L24" s="38">
        <f t="shared" si="3"/>
        <v>0</v>
      </c>
      <c r="M24" s="64"/>
      <c r="N24" s="21"/>
      <c r="O24" s="21"/>
      <c r="P24" s="21"/>
      <c r="Q24" s="22"/>
    </row>
    <row r="25" spans="1:17" ht="16.5" thickBot="1">
      <c r="A25" s="13"/>
      <c r="B25" s="10"/>
      <c r="C25" s="7"/>
      <c r="D25" s="7"/>
      <c r="E25" s="131"/>
      <c r="F25" s="37">
        <f t="shared" ca="1" si="0"/>
        <v>0</v>
      </c>
      <c r="G25" s="11" t="str">
        <f t="shared" si="1"/>
        <v/>
      </c>
      <c r="H25" s="132"/>
      <c r="I25" s="132"/>
      <c r="J25" s="11">
        <f t="shared" si="2"/>
        <v>0</v>
      </c>
      <c r="K25" s="9">
        <v>1</v>
      </c>
      <c r="L25" s="38">
        <f t="shared" si="3"/>
        <v>0</v>
      </c>
      <c r="M25" s="208" t="s">
        <v>63</v>
      </c>
      <c r="N25" s="197"/>
      <c r="O25" s="197"/>
      <c r="P25" s="197"/>
      <c r="Q25" s="198"/>
    </row>
    <row r="26" spans="1:17">
      <c r="A26" s="13"/>
      <c r="B26" s="10"/>
      <c r="C26" s="7"/>
      <c r="D26" s="7"/>
      <c r="E26" s="131"/>
      <c r="F26" s="37">
        <f t="shared" ca="1" si="0"/>
        <v>0</v>
      </c>
      <c r="G26" s="11" t="str">
        <f t="shared" si="1"/>
        <v/>
      </c>
      <c r="H26" s="132"/>
      <c r="I26" s="132"/>
      <c r="J26" s="11">
        <f t="shared" si="2"/>
        <v>0</v>
      </c>
      <c r="K26" s="9">
        <v>1</v>
      </c>
      <c r="L26" s="38">
        <f t="shared" si="3"/>
        <v>0</v>
      </c>
      <c r="M26" s="209"/>
      <c r="N26" s="199"/>
      <c r="O26" s="199"/>
      <c r="P26" s="199"/>
      <c r="Q26" s="200"/>
    </row>
    <row r="27" spans="1:17">
      <c r="A27" s="13"/>
      <c r="B27" s="10"/>
      <c r="C27" s="7"/>
      <c r="D27" s="7"/>
      <c r="E27" s="131"/>
      <c r="F27" s="37">
        <f t="shared" ca="1" si="0"/>
        <v>0</v>
      </c>
      <c r="G27" s="11" t="str">
        <f t="shared" si="1"/>
        <v/>
      </c>
      <c r="H27" s="132"/>
      <c r="I27" s="132"/>
      <c r="J27" s="11">
        <f t="shared" si="2"/>
        <v>0</v>
      </c>
      <c r="K27" s="9">
        <v>1</v>
      </c>
      <c r="L27" s="38">
        <f t="shared" si="3"/>
        <v>0</v>
      </c>
      <c r="M27" s="210"/>
      <c r="N27" s="201"/>
      <c r="O27" s="201"/>
      <c r="P27" s="201"/>
      <c r="Q27" s="202"/>
    </row>
    <row r="28" spans="1:17">
      <c r="A28" s="13"/>
      <c r="B28" s="10"/>
      <c r="C28" s="7"/>
      <c r="D28" s="7"/>
      <c r="E28" s="131"/>
      <c r="F28" s="37">
        <f t="shared" ca="1" si="0"/>
        <v>0</v>
      </c>
      <c r="G28" s="11" t="str">
        <f t="shared" si="1"/>
        <v/>
      </c>
      <c r="H28" s="132"/>
      <c r="I28" s="132"/>
      <c r="J28" s="11">
        <f t="shared" si="2"/>
        <v>0</v>
      </c>
      <c r="K28" s="9">
        <v>1</v>
      </c>
      <c r="L28" s="38">
        <f t="shared" si="3"/>
        <v>0</v>
      </c>
      <c r="M28" s="210"/>
      <c r="N28" s="201"/>
      <c r="O28" s="201"/>
      <c r="P28" s="201"/>
      <c r="Q28" s="202"/>
    </row>
    <row r="29" spans="1:17">
      <c r="A29" s="13"/>
      <c r="B29" s="10"/>
      <c r="C29" s="7"/>
      <c r="D29" s="7"/>
      <c r="E29" s="131"/>
      <c r="F29" s="37">
        <f t="shared" ca="1" si="0"/>
        <v>0</v>
      </c>
      <c r="G29" s="11" t="str">
        <f t="shared" si="1"/>
        <v/>
      </c>
      <c r="H29" s="132"/>
      <c r="I29" s="132"/>
      <c r="J29" s="11">
        <f t="shared" si="2"/>
        <v>0</v>
      </c>
      <c r="K29" s="9">
        <v>1</v>
      </c>
      <c r="L29" s="38">
        <f t="shared" si="3"/>
        <v>0</v>
      </c>
      <c r="M29" s="210"/>
      <c r="N29" s="201"/>
      <c r="O29" s="201"/>
      <c r="P29" s="201"/>
      <c r="Q29" s="202"/>
    </row>
    <row r="30" spans="1:17">
      <c r="A30" s="13"/>
      <c r="B30" s="10"/>
      <c r="C30" s="7"/>
      <c r="D30" s="7"/>
      <c r="E30" s="131"/>
      <c r="F30" s="37">
        <f t="shared" ca="1" si="0"/>
        <v>0</v>
      </c>
      <c r="G30" s="11" t="str">
        <f t="shared" si="1"/>
        <v/>
      </c>
      <c r="H30" s="132"/>
      <c r="I30" s="132"/>
      <c r="J30" s="11">
        <f t="shared" si="2"/>
        <v>0</v>
      </c>
      <c r="K30" s="9">
        <v>1</v>
      </c>
      <c r="L30" s="38">
        <f t="shared" si="3"/>
        <v>0</v>
      </c>
      <c r="M30" s="210"/>
      <c r="N30" s="201"/>
      <c r="O30" s="201"/>
      <c r="P30" s="201"/>
      <c r="Q30" s="202"/>
    </row>
    <row r="31" spans="1:17">
      <c r="A31" s="13"/>
      <c r="B31" s="10"/>
      <c r="C31" s="7"/>
      <c r="D31" s="7"/>
      <c r="E31" s="131"/>
      <c r="F31" s="37">
        <f t="shared" ca="1" si="0"/>
        <v>0</v>
      </c>
      <c r="G31" s="11" t="str">
        <f t="shared" si="1"/>
        <v/>
      </c>
      <c r="H31" s="132"/>
      <c r="I31" s="132"/>
      <c r="J31" s="11">
        <f t="shared" si="2"/>
        <v>0</v>
      </c>
      <c r="K31" s="9">
        <v>1</v>
      </c>
      <c r="L31" s="38">
        <f t="shared" si="3"/>
        <v>0</v>
      </c>
      <c r="M31" s="210"/>
      <c r="N31" s="201"/>
      <c r="O31" s="201"/>
      <c r="P31" s="201"/>
      <c r="Q31" s="202"/>
    </row>
    <row r="32" spans="1:17">
      <c r="A32" s="13"/>
      <c r="B32" s="10"/>
      <c r="C32" s="7"/>
      <c r="D32" s="7"/>
      <c r="E32" s="131"/>
      <c r="F32" s="37">
        <f t="shared" ca="1" si="0"/>
        <v>0</v>
      </c>
      <c r="G32" s="11" t="str">
        <f t="shared" si="1"/>
        <v/>
      </c>
      <c r="H32" s="132"/>
      <c r="I32" s="132"/>
      <c r="J32" s="11">
        <f t="shared" si="2"/>
        <v>0</v>
      </c>
      <c r="K32" s="9">
        <v>1</v>
      </c>
      <c r="L32" s="38">
        <f t="shared" si="3"/>
        <v>0</v>
      </c>
      <c r="M32" s="210"/>
      <c r="N32" s="201"/>
      <c r="O32" s="201"/>
      <c r="P32" s="201"/>
      <c r="Q32" s="202"/>
    </row>
    <row r="33" spans="1:17">
      <c r="A33" s="13"/>
      <c r="B33" s="10"/>
      <c r="C33" s="7"/>
      <c r="D33" s="7"/>
      <c r="E33" s="131"/>
      <c r="F33" s="37">
        <f t="shared" ca="1" si="0"/>
        <v>0</v>
      </c>
      <c r="G33" s="11" t="str">
        <f t="shared" si="1"/>
        <v/>
      </c>
      <c r="H33" s="132"/>
      <c r="I33" s="132"/>
      <c r="J33" s="11">
        <f t="shared" si="2"/>
        <v>0</v>
      </c>
      <c r="K33" s="9">
        <v>1</v>
      </c>
      <c r="L33" s="38">
        <f t="shared" si="3"/>
        <v>0</v>
      </c>
      <c r="M33" s="210"/>
      <c r="N33" s="201"/>
      <c r="O33" s="201"/>
      <c r="P33" s="201"/>
      <c r="Q33" s="202"/>
    </row>
    <row r="34" spans="1:17">
      <c r="A34" s="13"/>
      <c r="B34" s="10"/>
      <c r="C34" s="7"/>
      <c r="D34" s="7"/>
      <c r="E34" s="131"/>
      <c r="F34" s="37">
        <f t="shared" ca="1" si="0"/>
        <v>0</v>
      </c>
      <c r="G34" s="11" t="str">
        <f t="shared" si="1"/>
        <v/>
      </c>
      <c r="H34" s="132"/>
      <c r="I34" s="132"/>
      <c r="J34" s="11">
        <f t="shared" si="2"/>
        <v>0</v>
      </c>
      <c r="K34" s="9">
        <v>1</v>
      </c>
      <c r="L34" s="38">
        <f t="shared" si="3"/>
        <v>0</v>
      </c>
      <c r="M34" s="210"/>
      <c r="N34" s="201"/>
      <c r="O34" s="201"/>
      <c r="P34" s="201"/>
      <c r="Q34" s="202"/>
    </row>
    <row r="35" spans="1:17">
      <c r="A35" s="13"/>
      <c r="B35" s="10"/>
      <c r="C35" s="7"/>
      <c r="D35" s="7"/>
      <c r="E35" s="131"/>
      <c r="F35" s="37">
        <f t="shared" ca="1" si="0"/>
        <v>0</v>
      </c>
      <c r="G35" s="11" t="str">
        <f t="shared" si="1"/>
        <v/>
      </c>
      <c r="H35" s="132"/>
      <c r="I35" s="132"/>
      <c r="J35" s="11">
        <f t="shared" si="2"/>
        <v>0</v>
      </c>
      <c r="K35" s="9">
        <v>1</v>
      </c>
      <c r="L35" s="38">
        <f t="shared" si="3"/>
        <v>0</v>
      </c>
      <c r="M35" s="210"/>
      <c r="N35" s="201"/>
      <c r="O35" s="201"/>
      <c r="P35" s="201"/>
      <c r="Q35" s="202"/>
    </row>
    <row r="36" spans="1:17">
      <c r="A36" s="13"/>
      <c r="B36" s="10"/>
      <c r="C36" s="7"/>
      <c r="D36" s="7"/>
      <c r="E36" s="131"/>
      <c r="F36" s="37">
        <f t="shared" ca="1" si="0"/>
        <v>0</v>
      </c>
      <c r="G36" s="11" t="str">
        <f t="shared" si="1"/>
        <v/>
      </c>
      <c r="H36" s="132"/>
      <c r="I36" s="132"/>
      <c r="J36" s="11">
        <f t="shared" si="2"/>
        <v>0</v>
      </c>
      <c r="K36" s="9">
        <v>1</v>
      </c>
      <c r="L36" s="38">
        <f t="shared" si="3"/>
        <v>0</v>
      </c>
      <c r="M36" s="210"/>
      <c r="N36" s="201"/>
      <c r="O36" s="201"/>
      <c r="P36" s="201"/>
      <c r="Q36" s="202"/>
    </row>
    <row r="37" spans="1:17">
      <c r="A37" s="13"/>
      <c r="B37" s="10"/>
      <c r="C37" s="7"/>
      <c r="D37" s="7"/>
      <c r="E37" s="131"/>
      <c r="F37" s="37">
        <f t="shared" ca="1" si="0"/>
        <v>0</v>
      </c>
      <c r="G37" s="11" t="str">
        <f t="shared" si="1"/>
        <v/>
      </c>
      <c r="H37" s="132"/>
      <c r="I37" s="132"/>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96" priority="4" operator="greaterThan">
      <formula>8</formula>
    </cfRule>
  </conditionalFormatting>
  <conditionalFormatting sqref="Q14:Q17">
    <cfRule type="cellIs" dxfId="95" priority="3" operator="greaterThan">
      <formula>$K$2</formula>
    </cfRule>
  </conditionalFormatting>
  <conditionalFormatting sqref="Q7">
    <cfRule type="cellIs" dxfId="94" priority="2" operator="greaterThan">
      <formula>$I$2</formula>
    </cfRule>
  </conditionalFormatting>
  <conditionalFormatting sqref="F6:F43 J6:J43 L6:L43">
    <cfRule type="cellIs" dxfId="93"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262" orientation="landscape" r:id="rId1"/>
  <legacyDrawing r:id="rId2"/>
</worksheet>
</file>

<file path=xl/worksheets/sheet19.xml><?xml version="1.0" encoding="utf-8"?>
<worksheet xmlns="http://schemas.openxmlformats.org/spreadsheetml/2006/main" xmlns:r="http://schemas.openxmlformats.org/officeDocument/2006/relationships">
  <sheetPr>
    <tabColor theme="7" tint="-0.249977111117893"/>
  </sheetPr>
  <dimension ref="A1:Q45"/>
  <sheetViews>
    <sheetView zoomScaleNormal="100" zoomScaleSheetLayoutView="100" workbookViewId="0">
      <selection activeCell="C2" sqref="C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14</v>
      </c>
      <c r="D1" s="21"/>
      <c r="E1" s="205" t="s">
        <v>25</v>
      </c>
      <c r="F1" s="205"/>
      <c r="G1" s="205"/>
      <c r="H1" s="205"/>
      <c r="I1" s="205"/>
      <c r="J1" s="21"/>
      <c r="K1" s="21"/>
      <c r="L1" s="21"/>
      <c r="M1" s="21"/>
      <c r="N1" s="21"/>
      <c r="O1" s="21"/>
      <c r="P1" s="21"/>
      <c r="Q1" s="22"/>
    </row>
    <row r="2" spans="1:17" ht="15.75" thickBot="1">
      <c r="A2" s="23"/>
      <c r="B2" s="24" t="s">
        <v>49</v>
      </c>
      <c r="C2" s="4" t="s">
        <v>70</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486</v>
      </c>
      <c r="C6" s="130">
        <v>100</v>
      </c>
      <c r="D6" s="131" t="s">
        <v>47</v>
      </c>
      <c r="E6" s="132" t="s">
        <v>11</v>
      </c>
      <c r="F6" s="37">
        <f ca="1">SUMIF(type1,E6,bulbwatts)</f>
        <v>0.25</v>
      </c>
      <c r="G6" s="11">
        <f ca="1">IF(H6&gt;0,J6*F6,"")</f>
        <v>50</v>
      </c>
      <c r="H6" s="132">
        <v>2</v>
      </c>
      <c r="I6" s="132">
        <v>100</v>
      </c>
      <c r="J6" s="11">
        <f>H6*I6</f>
        <v>200</v>
      </c>
      <c r="K6" s="9">
        <v>1</v>
      </c>
      <c r="L6" s="38">
        <f ca="1">IF(H6&gt;0,((J6*F6)/120)*K6,0)</f>
        <v>0.41666666666666669</v>
      </c>
      <c r="M6" s="203" t="s">
        <v>50</v>
      </c>
      <c r="N6" s="204"/>
      <c r="O6" s="39"/>
      <c r="P6" s="40" t="s">
        <v>53</v>
      </c>
      <c r="Q6" s="41"/>
    </row>
    <row r="7" spans="1:17" ht="15.75" thickBot="1">
      <c r="A7" s="13">
        <v>2</v>
      </c>
      <c r="B7" s="129" t="s">
        <v>487</v>
      </c>
      <c r="C7" s="130">
        <v>100</v>
      </c>
      <c r="D7" s="131" t="s">
        <v>47</v>
      </c>
      <c r="E7" s="131" t="s">
        <v>11</v>
      </c>
      <c r="F7" s="37">
        <f t="shared" ref="F7:F43" ca="1" si="0">SUMIF(type1,E7,bulbwatts)</f>
        <v>0.25</v>
      </c>
      <c r="G7" s="11">
        <f t="shared" ref="G7:G42" ca="1" si="1">IF(H7&gt;0,J7*F7,"")</f>
        <v>50</v>
      </c>
      <c r="H7" s="132">
        <v>2</v>
      </c>
      <c r="I7" s="132">
        <v>100</v>
      </c>
      <c r="J7" s="11">
        <f t="shared" ref="J7:J43" si="2">H7*I7</f>
        <v>200</v>
      </c>
      <c r="K7" s="9">
        <v>1</v>
      </c>
      <c r="L7" s="38">
        <f t="shared" ref="L7:L43" ca="1" si="3">IF(H7&gt;0,((J7*F7)/120)*K7,0)</f>
        <v>0.41666666666666669</v>
      </c>
      <c r="M7" s="42" t="s">
        <v>26</v>
      </c>
      <c r="N7" s="42" t="s">
        <v>51</v>
      </c>
      <c r="O7" s="43"/>
      <c r="P7" s="44" t="s">
        <v>65</v>
      </c>
      <c r="Q7" s="45">
        <f ca="1">SUM(N8:N23)</f>
        <v>6.6666666666666679</v>
      </c>
    </row>
    <row r="8" spans="1:17">
      <c r="A8" s="13">
        <v>3</v>
      </c>
      <c r="B8" s="129" t="s">
        <v>488</v>
      </c>
      <c r="C8" s="130">
        <v>100</v>
      </c>
      <c r="D8" s="131" t="s">
        <v>47</v>
      </c>
      <c r="E8" s="131" t="s">
        <v>11</v>
      </c>
      <c r="F8" s="37">
        <f t="shared" ca="1" si="0"/>
        <v>0.25</v>
      </c>
      <c r="G8" s="11">
        <f t="shared" ca="1" si="1"/>
        <v>50</v>
      </c>
      <c r="H8" s="132">
        <v>2</v>
      </c>
      <c r="I8" s="132">
        <v>100</v>
      </c>
      <c r="J8" s="11">
        <f t="shared" si="2"/>
        <v>200</v>
      </c>
      <c r="K8" s="9">
        <v>1</v>
      </c>
      <c r="L8" s="38">
        <f t="shared" ca="1" si="3"/>
        <v>0.41666666666666669</v>
      </c>
      <c r="M8" s="5">
        <v>1</v>
      </c>
      <c r="N8" s="46">
        <f ca="1">SUMIF(A6:A43,M8,L6:L43)</f>
        <v>0.41666666666666669</v>
      </c>
      <c r="O8" s="43"/>
      <c r="P8" s="47"/>
      <c r="Q8" s="48"/>
    </row>
    <row r="9" spans="1:17">
      <c r="A9" s="13">
        <v>4</v>
      </c>
      <c r="B9" s="129" t="s">
        <v>489</v>
      </c>
      <c r="C9" s="130">
        <v>100</v>
      </c>
      <c r="D9" s="131" t="s">
        <v>47</v>
      </c>
      <c r="E9" s="131" t="s">
        <v>11</v>
      </c>
      <c r="F9" s="37">
        <f t="shared" ca="1" si="0"/>
        <v>0.25</v>
      </c>
      <c r="G9" s="11">
        <f t="shared" ca="1" si="1"/>
        <v>50</v>
      </c>
      <c r="H9" s="132">
        <v>2</v>
      </c>
      <c r="I9" s="132">
        <v>100</v>
      </c>
      <c r="J9" s="11">
        <f t="shared" si="2"/>
        <v>200</v>
      </c>
      <c r="K9" s="9">
        <v>1</v>
      </c>
      <c r="L9" s="38">
        <f t="shared" ca="1" si="3"/>
        <v>0.41666666666666669</v>
      </c>
      <c r="M9" s="5">
        <v>2</v>
      </c>
      <c r="N9" s="46">
        <f ca="1">SUMIF(A6:A43,M9,L6:L43)</f>
        <v>0.41666666666666669</v>
      </c>
      <c r="O9" s="43"/>
      <c r="P9" s="47"/>
      <c r="Q9" s="48"/>
    </row>
    <row r="10" spans="1:17">
      <c r="A10" s="13">
        <v>5</v>
      </c>
      <c r="B10" s="129" t="s">
        <v>490</v>
      </c>
      <c r="C10" s="130">
        <v>100</v>
      </c>
      <c r="D10" s="131" t="s">
        <v>47</v>
      </c>
      <c r="E10" s="131" t="s">
        <v>11</v>
      </c>
      <c r="F10" s="37">
        <f t="shared" ca="1" si="0"/>
        <v>0.25</v>
      </c>
      <c r="G10" s="11">
        <f t="shared" ca="1" si="1"/>
        <v>50</v>
      </c>
      <c r="H10" s="132">
        <v>2</v>
      </c>
      <c r="I10" s="132">
        <v>100</v>
      </c>
      <c r="J10" s="11">
        <f t="shared" si="2"/>
        <v>200</v>
      </c>
      <c r="K10" s="9">
        <v>1</v>
      </c>
      <c r="L10" s="38">
        <f t="shared" ca="1" si="3"/>
        <v>0.41666666666666669</v>
      </c>
      <c r="M10" s="5">
        <v>3</v>
      </c>
      <c r="N10" s="46">
        <f ca="1">SUMIF(A6:A43,M10,L6:L43)</f>
        <v>0.41666666666666669</v>
      </c>
      <c r="O10" s="43"/>
      <c r="P10" s="47"/>
      <c r="Q10" s="48"/>
    </row>
    <row r="11" spans="1:17">
      <c r="A11" s="13">
        <v>6</v>
      </c>
      <c r="B11" s="129" t="s">
        <v>491</v>
      </c>
      <c r="C11" s="130">
        <v>100</v>
      </c>
      <c r="D11" s="131" t="s">
        <v>47</v>
      </c>
      <c r="E11" s="131" t="s">
        <v>11</v>
      </c>
      <c r="F11" s="37">
        <f t="shared" ca="1" si="0"/>
        <v>0.25</v>
      </c>
      <c r="G11" s="11">
        <f t="shared" ca="1" si="1"/>
        <v>50</v>
      </c>
      <c r="H11" s="132">
        <v>2</v>
      </c>
      <c r="I11" s="132">
        <v>100</v>
      </c>
      <c r="J11" s="11">
        <f t="shared" si="2"/>
        <v>200</v>
      </c>
      <c r="K11" s="9">
        <v>1</v>
      </c>
      <c r="L11" s="38">
        <f t="shared" ca="1" si="3"/>
        <v>0.41666666666666669</v>
      </c>
      <c r="M11" s="5">
        <v>4</v>
      </c>
      <c r="N11" s="46">
        <f ca="1">SUMIF(A6:A43,M11,L6:L43)</f>
        <v>0.41666666666666669</v>
      </c>
      <c r="O11" s="43"/>
      <c r="P11" s="47"/>
      <c r="Q11" s="48"/>
    </row>
    <row r="12" spans="1:17">
      <c r="A12" s="13">
        <v>7</v>
      </c>
      <c r="B12" s="129" t="s">
        <v>492</v>
      </c>
      <c r="C12" s="130">
        <v>100</v>
      </c>
      <c r="D12" s="131" t="s">
        <v>47</v>
      </c>
      <c r="E12" s="131" t="s">
        <v>11</v>
      </c>
      <c r="F12" s="37">
        <f t="shared" ca="1" si="0"/>
        <v>0.25</v>
      </c>
      <c r="G12" s="11">
        <f t="shared" ca="1" si="1"/>
        <v>50</v>
      </c>
      <c r="H12" s="132">
        <v>2</v>
      </c>
      <c r="I12" s="132">
        <v>100</v>
      </c>
      <c r="J12" s="11">
        <f t="shared" si="2"/>
        <v>200</v>
      </c>
      <c r="K12" s="9">
        <v>1</v>
      </c>
      <c r="L12" s="38">
        <f t="shared" ca="1" si="3"/>
        <v>0.41666666666666669</v>
      </c>
      <c r="M12" s="5">
        <v>5</v>
      </c>
      <c r="N12" s="46">
        <f ca="1">SUMIF(A6:A43,M12,L6:L43)</f>
        <v>0.41666666666666669</v>
      </c>
      <c r="O12" s="43"/>
      <c r="P12" s="47"/>
      <c r="Q12" s="48"/>
    </row>
    <row r="13" spans="1:17" ht="15.75" thickBot="1">
      <c r="A13" s="13">
        <v>8</v>
      </c>
      <c r="B13" s="129" t="s">
        <v>493</v>
      </c>
      <c r="C13" s="130">
        <v>100</v>
      </c>
      <c r="D13" s="131" t="s">
        <v>47</v>
      </c>
      <c r="E13" s="131" t="s">
        <v>11</v>
      </c>
      <c r="F13" s="37">
        <f t="shared" ca="1" si="0"/>
        <v>0.25</v>
      </c>
      <c r="G13" s="11">
        <f t="shared" ca="1" si="1"/>
        <v>50</v>
      </c>
      <c r="H13" s="132">
        <v>2</v>
      </c>
      <c r="I13" s="132">
        <v>100</v>
      </c>
      <c r="J13" s="11">
        <f t="shared" si="2"/>
        <v>200</v>
      </c>
      <c r="K13" s="9">
        <v>1</v>
      </c>
      <c r="L13" s="38">
        <f t="shared" ca="1" si="3"/>
        <v>0.41666666666666669</v>
      </c>
      <c r="M13" s="5">
        <v>6</v>
      </c>
      <c r="N13" s="46">
        <f ca="1">SUMIF(A6:A43,M13,L6:L43)</f>
        <v>0.41666666666666669</v>
      </c>
      <c r="O13" s="43"/>
      <c r="P13" s="47"/>
      <c r="Q13" s="48"/>
    </row>
    <row r="14" spans="1:17">
      <c r="A14" s="13">
        <v>9</v>
      </c>
      <c r="B14" s="129" t="s">
        <v>494</v>
      </c>
      <c r="C14" s="130">
        <v>100</v>
      </c>
      <c r="D14" s="131" t="s">
        <v>47</v>
      </c>
      <c r="E14" s="131" t="s">
        <v>11</v>
      </c>
      <c r="F14" s="37">
        <f t="shared" ca="1" si="0"/>
        <v>0.25</v>
      </c>
      <c r="G14" s="11">
        <f t="shared" ca="1" si="1"/>
        <v>50</v>
      </c>
      <c r="H14" s="132">
        <v>2</v>
      </c>
      <c r="I14" s="132">
        <v>100</v>
      </c>
      <c r="J14" s="11">
        <f t="shared" si="2"/>
        <v>200</v>
      </c>
      <c r="K14" s="9">
        <v>1</v>
      </c>
      <c r="L14" s="38">
        <f t="shared" ca="1" si="3"/>
        <v>0.41666666666666669</v>
      </c>
      <c r="M14" s="5">
        <v>7</v>
      </c>
      <c r="N14" s="46">
        <f ca="1">SUMIF(A6:A43,M14,L6:L43)</f>
        <v>0.41666666666666669</v>
      </c>
      <c r="O14" s="43"/>
      <c r="P14" s="49" t="s">
        <v>54</v>
      </c>
      <c r="Q14" s="206">
        <f ca="1">SUM(N8:N15)</f>
        <v>3.333333333333333</v>
      </c>
    </row>
    <row r="15" spans="1:17" ht="15.75" thickBot="1">
      <c r="A15" s="13">
        <v>10</v>
      </c>
      <c r="B15" s="129" t="s">
        <v>495</v>
      </c>
      <c r="C15" s="130">
        <v>100</v>
      </c>
      <c r="D15" s="131" t="s">
        <v>47</v>
      </c>
      <c r="E15" s="131" t="s">
        <v>11</v>
      </c>
      <c r="F15" s="37">
        <f t="shared" ca="1" si="0"/>
        <v>0.25</v>
      </c>
      <c r="G15" s="11">
        <f t="shared" ca="1" si="1"/>
        <v>50</v>
      </c>
      <c r="H15" s="132">
        <v>2</v>
      </c>
      <c r="I15" s="132">
        <v>100</v>
      </c>
      <c r="J15" s="11">
        <f t="shared" si="2"/>
        <v>200</v>
      </c>
      <c r="K15" s="9">
        <v>1</v>
      </c>
      <c r="L15" s="38">
        <f t="shared" ca="1" si="3"/>
        <v>0.41666666666666669</v>
      </c>
      <c r="M15" s="5">
        <v>8</v>
      </c>
      <c r="N15" s="46">
        <f ca="1">SUMIF(A6:A43,M15,L6:L43)</f>
        <v>0.41666666666666669</v>
      </c>
      <c r="O15" s="43"/>
      <c r="P15" s="50" t="s">
        <v>55</v>
      </c>
      <c r="Q15" s="207"/>
    </row>
    <row r="16" spans="1:17">
      <c r="A16" s="13">
        <v>11</v>
      </c>
      <c r="B16" s="129" t="s">
        <v>496</v>
      </c>
      <c r="C16" s="130">
        <v>100</v>
      </c>
      <c r="D16" s="131" t="s">
        <v>47</v>
      </c>
      <c r="E16" s="131" t="s">
        <v>11</v>
      </c>
      <c r="F16" s="37">
        <f t="shared" ca="1" si="0"/>
        <v>0.25</v>
      </c>
      <c r="G16" s="11">
        <f t="shared" ca="1" si="1"/>
        <v>50</v>
      </c>
      <c r="H16" s="132">
        <v>2</v>
      </c>
      <c r="I16" s="132">
        <v>100</v>
      </c>
      <c r="J16" s="11">
        <f t="shared" si="2"/>
        <v>200</v>
      </c>
      <c r="K16" s="9">
        <v>1</v>
      </c>
      <c r="L16" s="38">
        <f t="shared" ca="1" si="3"/>
        <v>0.41666666666666669</v>
      </c>
      <c r="M16" s="6">
        <v>9</v>
      </c>
      <c r="N16" s="51">
        <f ca="1">SUMIF(A6:A43,M16,L6:L43)</f>
        <v>0.41666666666666669</v>
      </c>
      <c r="O16" s="43"/>
      <c r="P16" s="52" t="s">
        <v>56</v>
      </c>
      <c r="Q16" s="206">
        <f ca="1">SUM(N16:N23)</f>
        <v>3.333333333333333</v>
      </c>
    </row>
    <row r="17" spans="1:17" ht="15.75" thickBot="1">
      <c r="A17" s="13">
        <v>12</v>
      </c>
      <c r="B17" s="129" t="s">
        <v>497</v>
      </c>
      <c r="C17" s="130">
        <v>100</v>
      </c>
      <c r="D17" s="131" t="s">
        <v>47</v>
      </c>
      <c r="E17" s="131" t="s">
        <v>11</v>
      </c>
      <c r="F17" s="37">
        <f t="shared" ca="1" si="0"/>
        <v>0.25</v>
      </c>
      <c r="G17" s="11">
        <f t="shared" ca="1" si="1"/>
        <v>50</v>
      </c>
      <c r="H17" s="132">
        <v>2</v>
      </c>
      <c r="I17" s="132">
        <v>100</v>
      </c>
      <c r="J17" s="11">
        <f t="shared" si="2"/>
        <v>200</v>
      </c>
      <c r="K17" s="9">
        <v>1</v>
      </c>
      <c r="L17" s="38">
        <f t="shared" ca="1" si="3"/>
        <v>0.41666666666666669</v>
      </c>
      <c r="M17" s="6">
        <v>10</v>
      </c>
      <c r="N17" s="51">
        <f ca="1">SUMIF(A6:A43,M17,L6:L43)</f>
        <v>0.41666666666666669</v>
      </c>
      <c r="O17" s="43"/>
      <c r="P17" s="53" t="s">
        <v>55</v>
      </c>
      <c r="Q17" s="207"/>
    </row>
    <row r="18" spans="1:17">
      <c r="A18" s="13">
        <v>13</v>
      </c>
      <c r="B18" s="129" t="s">
        <v>498</v>
      </c>
      <c r="C18" s="130">
        <v>100</v>
      </c>
      <c r="D18" s="131" t="s">
        <v>47</v>
      </c>
      <c r="E18" s="131" t="s">
        <v>11</v>
      </c>
      <c r="F18" s="37">
        <f t="shared" ca="1" si="0"/>
        <v>0.25</v>
      </c>
      <c r="G18" s="11">
        <f t="shared" ca="1" si="1"/>
        <v>50</v>
      </c>
      <c r="H18" s="132">
        <v>2</v>
      </c>
      <c r="I18" s="132">
        <v>100</v>
      </c>
      <c r="J18" s="11">
        <f t="shared" si="2"/>
        <v>200</v>
      </c>
      <c r="K18" s="9">
        <v>1</v>
      </c>
      <c r="L18" s="38">
        <f t="shared" ca="1" si="3"/>
        <v>0.41666666666666669</v>
      </c>
      <c r="M18" s="6">
        <v>11</v>
      </c>
      <c r="N18" s="51">
        <f ca="1">SUMIF(A6:A43,M18,L6:L43)</f>
        <v>0.41666666666666669</v>
      </c>
      <c r="O18" s="43"/>
      <c r="P18" s="54"/>
      <c r="Q18" s="55"/>
    </row>
    <row r="19" spans="1:17">
      <c r="A19" s="13">
        <v>14</v>
      </c>
      <c r="B19" s="129" t="s">
        <v>499</v>
      </c>
      <c r="C19" s="130">
        <v>100</v>
      </c>
      <c r="D19" s="131" t="s">
        <v>47</v>
      </c>
      <c r="E19" s="131" t="s">
        <v>11</v>
      </c>
      <c r="F19" s="37">
        <f t="shared" ca="1" si="0"/>
        <v>0.25</v>
      </c>
      <c r="G19" s="11">
        <f t="shared" ca="1" si="1"/>
        <v>50</v>
      </c>
      <c r="H19" s="132">
        <v>2</v>
      </c>
      <c r="I19" s="132">
        <v>100</v>
      </c>
      <c r="J19" s="11">
        <f t="shared" si="2"/>
        <v>200</v>
      </c>
      <c r="K19" s="9">
        <v>1</v>
      </c>
      <c r="L19" s="38">
        <f t="shared" ca="1" si="3"/>
        <v>0.41666666666666669</v>
      </c>
      <c r="M19" s="6">
        <v>12</v>
      </c>
      <c r="N19" s="51">
        <f ca="1">SUMIF(A6:A43,M19,L6:L43)</f>
        <v>0.41666666666666669</v>
      </c>
      <c r="O19" s="43"/>
      <c r="P19" s="56"/>
      <c r="Q19" s="48"/>
    </row>
    <row r="20" spans="1:17" ht="15.75" thickBot="1">
      <c r="A20" s="13">
        <v>15</v>
      </c>
      <c r="B20" s="129" t="s">
        <v>500</v>
      </c>
      <c r="C20" s="130">
        <v>100</v>
      </c>
      <c r="D20" s="131" t="s">
        <v>47</v>
      </c>
      <c r="E20" s="131" t="s">
        <v>11</v>
      </c>
      <c r="F20" s="37">
        <f t="shared" ca="1" si="0"/>
        <v>0.25</v>
      </c>
      <c r="G20" s="11">
        <f t="shared" ca="1" si="1"/>
        <v>50</v>
      </c>
      <c r="H20" s="132">
        <v>2</v>
      </c>
      <c r="I20" s="132">
        <v>100</v>
      </c>
      <c r="J20" s="11">
        <f t="shared" si="2"/>
        <v>200</v>
      </c>
      <c r="K20" s="9">
        <v>1</v>
      </c>
      <c r="L20" s="38">
        <f t="shared" ca="1" si="3"/>
        <v>0.41666666666666669</v>
      </c>
      <c r="M20" s="6">
        <v>13</v>
      </c>
      <c r="N20" s="51">
        <f ca="1">SUMIF(A6:A43,M20,L6:L43)</f>
        <v>0.41666666666666669</v>
      </c>
      <c r="O20" s="43"/>
      <c r="P20" s="57"/>
      <c r="Q20" s="58"/>
    </row>
    <row r="21" spans="1:17" ht="15.75" thickBot="1">
      <c r="A21" s="13">
        <v>16</v>
      </c>
      <c r="B21" s="129" t="s">
        <v>501</v>
      </c>
      <c r="C21" s="130">
        <v>100</v>
      </c>
      <c r="D21" s="131" t="s">
        <v>47</v>
      </c>
      <c r="E21" s="131" t="s">
        <v>11</v>
      </c>
      <c r="F21" s="37">
        <f t="shared" ca="1" si="0"/>
        <v>0.25</v>
      </c>
      <c r="G21" s="11">
        <f t="shared" ca="1" si="1"/>
        <v>50</v>
      </c>
      <c r="H21" s="132">
        <v>2</v>
      </c>
      <c r="I21" s="132">
        <v>100</v>
      </c>
      <c r="J21" s="11">
        <f t="shared" si="2"/>
        <v>200</v>
      </c>
      <c r="K21" s="9">
        <v>1</v>
      </c>
      <c r="L21" s="38">
        <f t="shared" ca="1" si="3"/>
        <v>0.41666666666666669</v>
      </c>
      <c r="M21" s="6">
        <v>14</v>
      </c>
      <c r="N21" s="51">
        <f ca="1">SUMIF(A6:A43,M21,L6:L43)</f>
        <v>0.41666666666666669</v>
      </c>
      <c r="O21" s="43"/>
      <c r="P21" s="59" t="s">
        <v>57</v>
      </c>
      <c r="Q21" s="60">
        <f ca="1">SUM(G6:G43)</f>
        <v>800</v>
      </c>
    </row>
    <row r="22" spans="1:17" ht="15.75" thickBot="1">
      <c r="A22" s="13"/>
      <c r="B22" s="10"/>
      <c r="C22" s="7"/>
      <c r="D22" s="7"/>
      <c r="E22" s="131"/>
      <c r="F22" s="37">
        <f t="shared" ca="1" si="0"/>
        <v>0</v>
      </c>
      <c r="G22" s="11" t="str">
        <f t="shared" si="1"/>
        <v/>
      </c>
      <c r="H22" s="132"/>
      <c r="I22" s="132"/>
      <c r="J22" s="11"/>
      <c r="K22" s="9">
        <v>1</v>
      </c>
      <c r="L22" s="38">
        <f t="shared" si="3"/>
        <v>0</v>
      </c>
      <c r="M22" s="6">
        <v>15</v>
      </c>
      <c r="N22" s="51">
        <f ca="1">SUMIF(A6:A43,M22,L6:L43)</f>
        <v>0.41666666666666669</v>
      </c>
      <c r="O22" s="43"/>
      <c r="P22" s="59" t="s">
        <v>35</v>
      </c>
      <c r="Q22" s="61">
        <f>SUM(J6:J43)</f>
        <v>3200</v>
      </c>
    </row>
    <row r="23" spans="1:17" ht="15" customHeight="1" thickBot="1">
      <c r="A23" s="13"/>
      <c r="B23" s="10"/>
      <c r="C23" s="7"/>
      <c r="D23" s="7"/>
      <c r="E23" s="131"/>
      <c r="F23" s="37">
        <f t="shared" ca="1" si="0"/>
        <v>0</v>
      </c>
      <c r="G23" s="11" t="str">
        <f t="shared" si="1"/>
        <v/>
      </c>
      <c r="H23" s="132"/>
      <c r="I23" s="132"/>
      <c r="J23" s="11"/>
      <c r="K23" s="9">
        <v>1</v>
      </c>
      <c r="L23" s="38">
        <f t="shared" si="3"/>
        <v>0</v>
      </c>
      <c r="M23" s="6">
        <v>16</v>
      </c>
      <c r="N23" s="51">
        <f ca="1">SUMIF(A6:A43,M23,L6:L43)</f>
        <v>0.41666666666666669</v>
      </c>
      <c r="O23" s="62"/>
      <c r="P23" s="59" t="s">
        <v>58</v>
      </c>
      <c r="Q23" s="63">
        <f>SUM(C6:C43)</f>
        <v>1600</v>
      </c>
    </row>
    <row r="24" spans="1:17" ht="15.75" thickBot="1">
      <c r="A24" s="13"/>
      <c r="B24" s="10"/>
      <c r="C24" s="7"/>
      <c r="D24" s="7"/>
      <c r="E24" s="131"/>
      <c r="F24" s="37">
        <f t="shared" ca="1" si="0"/>
        <v>0</v>
      </c>
      <c r="G24" s="11" t="str">
        <f t="shared" si="1"/>
        <v/>
      </c>
      <c r="H24" s="132"/>
      <c r="I24" s="132"/>
      <c r="J24" s="11"/>
      <c r="K24" s="9">
        <v>1</v>
      </c>
      <c r="L24" s="38">
        <f t="shared" si="3"/>
        <v>0</v>
      </c>
      <c r="M24" s="64"/>
      <c r="N24" s="21"/>
      <c r="O24" s="21"/>
      <c r="P24" s="21"/>
      <c r="Q24" s="22"/>
    </row>
    <row r="25" spans="1:17" ht="16.5" thickBot="1">
      <c r="A25" s="13"/>
      <c r="B25" s="10"/>
      <c r="C25" s="7"/>
      <c r="D25" s="7"/>
      <c r="E25" s="131"/>
      <c r="F25" s="37">
        <f t="shared" ca="1" si="0"/>
        <v>0</v>
      </c>
      <c r="G25" s="11" t="str">
        <f t="shared" si="1"/>
        <v/>
      </c>
      <c r="H25" s="132"/>
      <c r="I25" s="132"/>
      <c r="J25" s="11"/>
      <c r="K25" s="9">
        <v>1</v>
      </c>
      <c r="L25" s="38">
        <f t="shared" si="3"/>
        <v>0</v>
      </c>
      <c r="M25" s="208" t="s">
        <v>63</v>
      </c>
      <c r="N25" s="197"/>
      <c r="O25" s="197"/>
      <c r="P25" s="197"/>
      <c r="Q25" s="198"/>
    </row>
    <row r="26" spans="1:17">
      <c r="A26" s="13"/>
      <c r="B26" s="10"/>
      <c r="C26" s="7"/>
      <c r="D26" s="7"/>
      <c r="E26" s="131"/>
      <c r="F26" s="37">
        <f t="shared" ca="1" si="0"/>
        <v>0</v>
      </c>
      <c r="G26" s="11" t="str">
        <f t="shared" si="1"/>
        <v/>
      </c>
      <c r="H26" s="132"/>
      <c r="I26" s="132"/>
      <c r="J26" s="11"/>
      <c r="K26" s="9">
        <v>1</v>
      </c>
      <c r="L26" s="38">
        <f t="shared" si="3"/>
        <v>0</v>
      </c>
      <c r="M26" s="209"/>
      <c r="N26" s="199"/>
      <c r="O26" s="199"/>
      <c r="P26" s="199"/>
      <c r="Q26" s="200"/>
    </row>
    <row r="27" spans="1:17">
      <c r="A27" s="13"/>
      <c r="B27" s="10"/>
      <c r="C27" s="7"/>
      <c r="D27" s="7"/>
      <c r="E27" s="131"/>
      <c r="F27" s="37">
        <f t="shared" ca="1" si="0"/>
        <v>0</v>
      </c>
      <c r="G27" s="11" t="str">
        <f t="shared" si="1"/>
        <v/>
      </c>
      <c r="H27" s="132"/>
      <c r="I27" s="132"/>
      <c r="J27" s="11"/>
      <c r="K27" s="9">
        <v>1</v>
      </c>
      <c r="L27" s="38">
        <f t="shared" si="3"/>
        <v>0</v>
      </c>
      <c r="M27" s="210"/>
      <c r="N27" s="201"/>
      <c r="O27" s="201"/>
      <c r="P27" s="201"/>
      <c r="Q27" s="202"/>
    </row>
    <row r="28" spans="1:17">
      <c r="A28" s="13"/>
      <c r="B28" s="10"/>
      <c r="C28" s="7"/>
      <c r="D28" s="7"/>
      <c r="E28" s="131"/>
      <c r="F28" s="37">
        <f t="shared" ca="1" si="0"/>
        <v>0</v>
      </c>
      <c r="G28" s="11" t="str">
        <f t="shared" si="1"/>
        <v/>
      </c>
      <c r="H28" s="132"/>
      <c r="I28" s="132"/>
      <c r="J28" s="11"/>
      <c r="K28" s="9">
        <v>1</v>
      </c>
      <c r="L28" s="38">
        <f t="shared" si="3"/>
        <v>0</v>
      </c>
      <c r="M28" s="210"/>
      <c r="N28" s="201"/>
      <c r="O28" s="201"/>
      <c r="P28" s="201"/>
      <c r="Q28" s="202"/>
    </row>
    <row r="29" spans="1:17">
      <c r="A29" s="13"/>
      <c r="B29" s="10"/>
      <c r="C29" s="7"/>
      <c r="D29" s="7"/>
      <c r="E29" s="131"/>
      <c r="F29" s="37">
        <f t="shared" ca="1" si="0"/>
        <v>0</v>
      </c>
      <c r="G29" s="11" t="str">
        <f t="shared" si="1"/>
        <v/>
      </c>
      <c r="H29" s="132"/>
      <c r="I29" s="132"/>
      <c r="J29" s="11"/>
      <c r="K29" s="9">
        <v>1</v>
      </c>
      <c r="L29" s="38">
        <f t="shared" si="3"/>
        <v>0</v>
      </c>
      <c r="M29" s="210"/>
      <c r="N29" s="201"/>
      <c r="O29" s="201"/>
      <c r="P29" s="201"/>
      <c r="Q29" s="202"/>
    </row>
    <row r="30" spans="1:17">
      <c r="A30" s="13"/>
      <c r="B30" s="10"/>
      <c r="C30" s="7"/>
      <c r="D30" s="7"/>
      <c r="E30" s="131"/>
      <c r="F30" s="37">
        <f t="shared" ca="1" si="0"/>
        <v>0</v>
      </c>
      <c r="G30" s="11" t="str">
        <f t="shared" si="1"/>
        <v/>
      </c>
      <c r="H30" s="132"/>
      <c r="I30" s="132"/>
      <c r="J30" s="11"/>
      <c r="K30" s="9">
        <v>1</v>
      </c>
      <c r="L30" s="38">
        <f t="shared" si="3"/>
        <v>0</v>
      </c>
      <c r="M30" s="210"/>
      <c r="N30" s="201"/>
      <c r="O30" s="201"/>
      <c r="P30" s="201"/>
      <c r="Q30" s="202"/>
    </row>
    <row r="31" spans="1:17">
      <c r="A31" s="13"/>
      <c r="B31" s="10"/>
      <c r="C31" s="7"/>
      <c r="D31" s="7"/>
      <c r="E31" s="131"/>
      <c r="F31" s="37">
        <f t="shared" ca="1" si="0"/>
        <v>0</v>
      </c>
      <c r="G31" s="11" t="str">
        <f t="shared" si="1"/>
        <v/>
      </c>
      <c r="H31" s="132"/>
      <c r="I31" s="132"/>
      <c r="J31" s="11"/>
      <c r="K31" s="9">
        <v>1</v>
      </c>
      <c r="L31" s="38">
        <f t="shared" si="3"/>
        <v>0</v>
      </c>
      <c r="M31" s="210"/>
      <c r="N31" s="201"/>
      <c r="O31" s="201"/>
      <c r="P31" s="201"/>
      <c r="Q31" s="202"/>
    </row>
    <row r="32" spans="1:17">
      <c r="A32" s="13"/>
      <c r="B32" s="10"/>
      <c r="C32" s="7"/>
      <c r="D32" s="7"/>
      <c r="E32" s="131"/>
      <c r="F32" s="37">
        <f t="shared" ca="1" si="0"/>
        <v>0</v>
      </c>
      <c r="G32" s="11" t="str">
        <f t="shared" si="1"/>
        <v/>
      </c>
      <c r="H32" s="132"/>
      <c r="I32" s="132"/>
      <c r="J32" s="11"/>
      <c r="K32" s="9">
        <v>1</v>
      </c>
      <c r="L32" s="38">
        <f t="shared" si="3"/>
        <v>0</v>
      </c>
      <c r="M32" s="210"/>
      <c r="N32" s="201"/>
      <c r="O32" s="201"/>
      <c r="P32" s="201"/>
      <c r="Q32" s="202"/>
    </row>
    <row r="33" spans="1:17">
      <c r="A33" s="13"/>
      <c r="B33" s="10"/>
      <c r="C33" s="7"/>
      <c r="D33" s="7"/>
      <c r="E33" s="131"/>
      <c r="F33" s="37">
        <f t="shared" ca="1" si="0"/>
        <v>0</v>
      </c>
      <c r="G33" s="11" t="str">
        <f t="shared" si="1"/>
        <v/>
      </c>
      <c r="H33" s="132"/>
      <c r="I33" s="132"/>
      <c r="J33" s="11"/>
      <c r="K33" s="9">
        <v>1</v>
      </c>
      <c r="L33" s="38">
        <f t="shared" si="3"/>
        <v>0</v>
      </c>
      <c r="M33" s="210"/>
      <c r="N33" s="201"/>
      <c r="O33" s="201"/>
      <c r="P33" s="201"/>
      <c r="Q33" s="202"/>
    </row>
    <row r="34" spans="1:17">
      <c r="A34" s="13"/>
      <c r="B34" s="10"/>
      <c r="C34" s="7"/>
      <c r="D34" s="7"/>
      <c r="E34" s="131"/>
      <c r="F34" s="37">
        <f t="shared" ca="1" si="0"/>
        <v>0</v>
      </c>
      <c r="G34" s="11" t="str">
        <f t="shared" si="1"/>
        <v/>
      </c>
      <c r="H34" s="132"/>
      <c r="I34" s="132"/>
      <c r="J34" s="11"/>
      <c r="K34" s="9">
        <v>1</v>
      </c>
      <c r="L34" s="38">
        <f t="shared" si="3"/>
        <v>0</v>
      </c>
      <c r="M34" s="210"/>
      <c r="N34" s="201"/>
      <c r="O34" s="201"/>
      <c r="P34" s="201"/>
      <c r="Q34" s="202"/>
    </row>
    <row r="35" spans="1:17">
      <c r="A35" s="13"/>
      <c r="B35" s="10"/>
      <c r="C35" s="7"/>
      <c r="D35" s="7"/>
      <c r="E35" s="131"/>
      <c r="F35" s="37">
        <f t="shared" ca="1" si="0"/>
        <v>0</v>
      </c>
      <c r="G35" s="11" t="str">
        <f t="shared" si="1"/>
        <v/>
      </c>
      <c r="H35" s="132"/>
      <c r="I35" s="132"/>
      <c r="J35" s="11"/>
      <c r="K35" s="9">
        <v>1</v>
      </c>
      <c r="L35" s="38">
        <f t="shared" si="3"/>
        <v>0</v>
      </c>
      <c r="M35" s="210"/>
      <c r="N35" s="201"/>
      <c r="O35" s="201"/>
      <c r="P35" s="201"/>
      <c r="Q35" s="202"/>
    </row>
    <row r="36" spans="1:17">
      <c r="A36" s="13"/>
      <c r="B36" s="10"/>
      <c r="C36" s="7"/>
      <c r="D36" s="7"/>
      <c r="E36" s="131"/>
      <c r="F36" s="37">
        <f t="shared" ca="1" si="0"/>
        <v>0</v>
      </c>
      <c r="G36" s="11" t="str">
        <f t="shared" si="1"/>
        <v/>
      </c>
      <c r="H36" s="132"/>
      <c r="I36" s="132"/>
      <c r="J36" s="11"/>
      <c r="K36" s="9">
        <v>1</v>
      </c>
      <c r="L36" s="38">
        <f t="shared" si="3"/>
        <v>0</v>
      </c>
      <c r="M36" s="210"/>
      <c r="N36" s="201"/>
      <c r="O36" s="201"/>
      <c r="P36" s="201"/>
      <c r="Q36" s="202"/>
    </row>
    <row r="37" spans="1:17">
      <c r="A37" s="13"/>
      <c r="B37" s="10"/>
      <c r="C37" s="7"/>
      <c r="D37" s="7"/>
      <c r="E37" s="131"/>
      <c r="F37" s="37">
        <f t="shared" ca="1" si="0"/>
        <v>0</v>
      </c>
      <c r="G37" s="11" t="str">
        <f t="shared" si="1"/>
        <v/>
      </c>
      <c r="H37" s="132"/>
      <c r="I37" s="132"/>
      <c r="J37" s="11"/>
      <c r="K37" s="9">
        <v>1</v>
      </c>
      <c r="L37" s="38">
        <f t="shared" si="3"/>
        <v>0</v>
      </c>
      <c r="M37" s="210"/>
      <c r="N37" s="201"/>
      <c r="O37" s="201"/>
      <c r="P37" s="201"/>
      <c r="Q37" s="202"/>
    </row>
    <row r="38" spans="1:17">
      <c r="A38" s="13"/>
      <c r="B38" s="10"/>
      <c r="C38" s="7"/>
      <c r="D38" s="7"/>
      <c r="E38" s="7"/>
      <c r="F38" s="37">
        <f t="shared" ca="1" si="0"/>
        <v>0</v>
      </c>
      <c r="G38" s="11" t="str">
        <f t="shared" si="1"/>
        <v/>
      </c>
      <c r="H38" s="7"/>
      <c r="I38" s="7"/>
      <c r="J38" s="11">
        <f t="shared" si="2"/>
        <v>0</v>
      </c>
      <c r="K38" s="9">
        <v>1</v>
      </c>
      <c r="L38" s="38">
        <f t="shared" si="3"/>
        <v>0</v>
      </c>
      <c r="M38" s="210"/>
      <c r="N38" s="201"/>
      <c r="O38" s="201"/>
      <c r="P38" s="201"/>
      <c r="Q38" s="202"/>
    </row>
    <row r="39" spans="1:17">
      <c r="A39" s="13"/>
      <c r="B39" s="10"/>
      <c r="C39" s="7"/>
      <c r="D39" s="7"/>
      <c r="E39" s="7"/>
      <c r="F39" s="37">
        <f t="shared" ca="1" si="0"/>
        <v>0</v>
      </c>
      <c r="G39" s="11" t="str">
        <f t="shared" si="1"/>
        <v/>
      </c>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t="str">
        <f t="shared" si="1"/>
        <v/>
      </c>
      <c r="H40" s="7"/>
      <c r="I40" s="7"/>
      <c r="J40" s="11">
        <f t="shared" si="2"/>
        <v>0</v>
      </c>
      <c r="K40" s="9">
        <v>1</v>
      </c>
      <c r="L40" s="38">
        <f t="shared" si="3"/>
        <v>0</v>
      </c>
      <c r="M40" s="210"/>
      <c r="N40" s="201"/>
      <c r="O40" s="201"/>
      <c r="P40" s="201"/>
      <c r="Q40" s="202"/>
    </row>
    <row r="41" spans="1:17">
      <c r="A41" s="13"/>
      <c r="B41" s="10"/>
      <c r="C41" s="7"/>
      <c r="D41" s="7"/>
      <c r="E41" s="7"/>
      <c r="F41" s="37">
        <f t="shared" ca="1" si="0"/>
        <v>0</v>
      </c>
      <c r="G41" s="11" t="str">
        <f t="shared" si="1"/>
        <v/>
      </c>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t="str">
        <f t="shared" si="1"/>
        <v/>
      </c>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92" priority="4" operator="greaterThan">
      <formula>8</formula>
    </cfRule>
  </conditionalFormatting>
  <conditionalFormatting sqref="Q14:Q17">
    <cfRule type="cellIs" dxfId="91" priority="3" operator="greaterThan">
      <formula>$K$2</formula>
    </cfRule>
  </conditionalFormatting>
  <conditionalFormatting sqref="Q7">
    <cfRule type="cellIs" dxfId="90" priority="2" operator="greaterThan">
      <formula>$I$2</formula>
    </cfRule>
  </conditionalFormatting>
  <conditionalFormatting sqref="F6:F43 J6:J43 L6:L43">
    <cfRule type="cellIs" dxfId="89"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262" orientation="landscape" r:id="rId1"/>
  <legacyDrawing r:id="rId2"/>
</worksheet>
</file>

<file path=xl/worksheets/sheet2.xml><?xml version="1.0" encoding="utf-8"?>
<worksheet xmlns="http://schemas.openxmlformats.org/spreadsheetml/2006/main" xmlns:r="http://schemas.openxmlformats.org/officeDocument/2006/relationships">
  <dimension ref="A1:I252"/>
  <sheetViews>
    <sheetView workbookViewId="0">
      <selection activeCell="B16" sqref="B16"/>
    </sheetView>
  </sheetViews>
  <sheetFormatPr defaultRowHeight="15"/>
  <cols>
    <col min="1" max="2" width="10.140625" style="8" customWidth="1"/>
    <col min="3" max="3" width="15.140625" style="8" customWidth="1"/>
    <col min="4" max="4" width="11.42578125" style="8" customWidth="1"/>
    <col min="5" max="5" width="12.140625" style="8" customWidth="1"/>
    <col min="6" max="6" width="14.42578125" style="8" customWidth="1"/>
    <col min="7" max="7" width="13.42578125" style="8" customWidth="1"/>
    <col min="8" max="8" width="13.85546875" style="8" customWidth="1"/>
    <col min="9" max="9" width="15" style="8" customWidth="1"/>
  </cols>
  <sheetData>
    <row r="1" spans="1:9" ht="19.5" thickBot="1">
      <c r="A1" s="156" t="s">
        <v>210</v>
      </c>
      <c r="B1" s="157"/>
      <c r="C1" s="157"/>
      <c r="D1" s="157"/>
      <c r="E1" s="157"/>
      <c r="F1" s="157"/>
      <c r="G1" s="157"/>
      <c r="H1" s="157"/>
      <c r="I1" s="158"/>
    </row>
    <row r="2" spans="1:9">
      <c r="A2" s="70"/>
      <c r="B2" s="71"/>
      <c r="C2" s="71"/>
      <c r="D2" s="71"/>
      <c r="E2" s="71"/>
      <c r="F2" s="71"/>
      <c r="G2" s="71"/>
      <c r="H2" s="71"/>
      <c r="I2" s="72"/>
    </row>
    <row r="3" spans="1:9" ht="30">
      <c r="A3" s="73" t="s">
        <v>211</v>
      </c>
      <c r="B3" s="73" t="s">
        <v>232</v>
      </c>
      <c r="C3" s="73" t="s">
        <v>212</v>
      </c>
      <c r="D3" s="73" t="s">
        <v>213</v>
      </c>
      <c r="E3" s="73" t="s">
        <v>214</v>
      </c>
      <c r="F3" s="73" t="s">
        <v>37</v>
      </c>
      <c r="G3" s="73" t="s">
        <v>57</v>
      </c>
      <c r="H3" s="73" t="s">
        <v>35</v>
      </c>
      <c r="I3" s="73" t="s">
        <v>58</v>
      </c>
    </row>
    <row r="4" spans="1:9">
      <c r="A4" s="74">
        <v>1</v>
      </c>
      <c r="B4" s="105">
        <v>1</v>
      </c>
      <c r="C4" s="74">
        <f ca="1">INDIRECT("'"&amp;ROWS(A$1:A1)&amp;"'!I2")</f>
        <v>40</v>
      </c>
      <c r="D4" s="75">
        <f ca="1">INDIRECT("'"&amp;ROWS(D$4:D4)&amp;"'!Q14")</f>
        <v>13.333333333333332</v>
      </c>
      <c r="E4" s="75">
        <f ca="1">INDIRECT("'"&amp;ROWS(E$4:E4)&amp;"'!Q16")</f>
        <v>13.333333333333332</v>
      </c>
      <c r="F4" s="75">
        <f ca="1">INDIRECT("'"&amp;ROWS(F$4:F4)&amp;"'!Q7")</f>
        <v>26.666666666666671</v>
      </c>
      <c r="G4" s="75">
        <f ca="1">INDIRECT("'"&amp;ROWS(G$4:G4)&amp;"'!Q21")</f>
        <v>3200</v>
      </c>
      <c r="H4" s="74">
        <f ca="1">INDIRECT("'"&amp;ROWS(H$4:H4)&amp;"'!Q22")</f>
        <v>12800</v>
      </c>
      <c r="I4" s="76">
        <f ca="1">INDIRECT("'"&amp;ROWS(I$4:I4)&amp;"'!Q23")</f>
        <v>1840</v>
      </c>
    </row>
    <row r="5" spans="1:9">
      <c r="A5" s="74">
        <v>2</v>
      </c>
      <c r="B5" s="105">
        <v>2</v>
      </c>
      <c r="C5" s="74">
        <f ca="1">INDIRECT("'"&amp;ROWS(A$1:A2)&amp;"'!I2")</f>
        <v>40</v>
      </c>
      <c r="D5" s="75">
        <f ca="1">INDIRECT("'"&amp;ROWS(D$4:D5)&amp;"'!Q14")</f>
        <v>13.333333333333332</v>
      </c>
      <c r="E5" s="75">
        <f ca="1">INDIRECT("'"&amp;ROWS(E$4:E5)&amp;"'!Q16")</f>
        <v>13.333333333333332</v>
      </c>
      <c r="F5" s="75">
        <f ca="1">INDIRECT("'"&amp;ROWS(F$4:F5)&amp;"'!Q7")</f>
        <v>26.666666666666671</v>
      </c>
      <c r="G5" s="75">
        <f ca="1">INDIRECT("'"&amp;ROWS(G$4:G5)&amp;"'!Q21")</f>
        <v>3200</v>
      </c>
      <c r="H5" s="74">
        <f ca="1">INDIRECT("'"&amp;ROWS(H$4:H5)&amp;"'!Q22")</f>
        <v>12800</v>
      </c>
      <c r="I5" s="76">
        <f ca="1">INDIRECT("'"&amp;ROWS(I$4:I5)&amp;"'!Q23")</f>
        <v>1840</v>
      </c>
    </row>
    <row r="6" spans="1:9">
      <c r="A6" s="74">
        <v>3</v>
      </c>
      <c r="B6" s="105">
        <v>3</v>
      </c>
      <c r="C6" s="74">
        <f ca="1">INDIRECT("'"&amp;ROWS(A$1:A3)&amp;"'!I2")</f>
        <v>40</v>
      </c>
      <c r="D6" s="75">
        <f ca="1">INDIRECT("'"&amp;ROWS(D$4:D6)&amp;"'!Q14")</f>
        <v>13.333333333333332</v>
      </c>
      <c r="E6" s="75">
        <f ca="1">INDIRECT("'"&amp;ROWS(E$4:E6)&amp;"'!Q16")</f>
        <v>13.333333333333332</v>
      </c>
      <c r="F6" s="75">
        <f ca="1">INDIRECT("'"&amp;ROWS(F$4:F6)&amp;"'!Q7")</f>
        <v>26.666666666666671</v>
      </c>
      <c r="G6" s="75">
        <f ca="1">INDIRECT("'"&amp;ROWS(G$4:G6)&amp;"'!Q21")</f>
        <v>3200</v>
      </c>
      <c r="H6" s="74">
        <f ca="1">INDIRECT("'"&amp;ROWS(H$4:H6)&amp;"'!Q22")</f>
        <v>12800</v>
      </c>
      <c r="I6" s="76">
        <f ca="1">INDIRECT("'"&amp;ROWS(I$4:I6)&amp;"'!Q23")</f>
        <v>1840</v>
      </c>
    </row>
    <row r="7" spans="1:9">
      <c r="A7" s="74">
        <v>4</v>
      </c>
      <c r="B7" s="105">
        <v>4</v>
      </c>
      <c r="C7" s="74">
        <f ca="1">INDIRECT("'"&amp;ROWS(A$1:A4)&amp;"'!I2")</f>
        <v>40</v>
      </c>
      <c r="D7" s="75">
        <f ca="1">INDIRECT("'"&amp;ROWS(D$4:D7)&amp;"'!Q14")</f>
        <v>18.1435</v>
      </c>
      <c r="E7" s="75">
        <f ca="1">INDIRECT("'"&amp;ROWS(E$4:E7)&amp;"'!Q16")</f>
        <v>14.291666666666668</v>
      </c>
      <c r="F7" s="75">
        <f ca="1">INDIRECT("'"&amp;ROWS(F$4:F7)&amp;"'!Q7")</f>
        <v>32.43516666666666</v>
      </c>
      <c r="G7" s="75">
        <f ca="1">INDIRECT("'"&amp;ROWS(G$4:G7)&amp;"'!Q21")</f>
        <v>3892.22</v>
      </c>
      <c r="H7" s="74">
        <f ca="1">INDIRECT("'"&amp;ROWS(H$4:H7)&amp;"'!Q22")</f>
        <v>16250</v>
      </c>
      <c r="I7" s="76">
        <f ca="1">INDIRECT("'"&amp;ROWS(I$4:I7)&amp;"'!Q23")</f>
        <v>1260</v>
      </c>
    </row>
    <row r="8" spans="1:9">
      <c r="A8" s="74">
        <v>5</v>
      </c>
      <c r="B8" s="105">
        <f ca="1">INDIRECT("'"&amp;ROWS(B$4:B8)&amp;"'!C2")</f>
        <v>5</v>
      </c>
      <c r="C8" s="74">
        <f ca="1">INDIRECT("'"&amp;ROWS(A$1:A5)&amp;"'!I2")</f>
        <v>40</v>
      </c>
      <c r="D8" s="75">
        <f ca="1">INDIRECT("'"&amp;ROWS(D$4:D8)&amp;"'!Q14")</f>
        <v>8.9280000000000008</v>
      </c>
      <c r="E8" s="75">
        <f ca="1">INDIRECT("'"&amp;ROWS(E$4:E8)&amp;"'!Q16")</f>
        <v>3.9450000000000003</v>
      </c>
      <c r="F8" s="75">
        <f ca="1">INDIRECT("'"&amp;ROWS(F$4:F8)&amp;"'!Q7")</f>
        <v>12.872999999999999</v>
      </c>
      <c r="G8" s="75">
        <f ca="1">INDIRECT("'"&amp;ROWS(G$4:G8)&amp;"'!Q21")</f>
        <v>1544.76</v>
      </c>
      <c r="H8" s="74">
        <f ca="1">INDIRECT("'"&amp;ROWS(H$4:H8)&amp;"'!Q22")</f>
        <v>7416</v>
      </c>
      <c r="I8" s="76">
        <f ca="1">INDIRECT("'"&amp;ROWS(I$4:I8)&amp;"'!Q23")</f>
        <v>1515</v>
      </c>
    </row>
    <row r="9" spans="1:9">
      <c r="A9" s="74">
        <v>6</v>
      </c>
      <c r="B9" s="105">
        <f ca="1">INDIRECT("'"&amp;ROWS(B$4:B9)&amp;"'!C2")</f>
        <v>6</v>
      </c>
      <c r="C9" s="74">
        <f ca="1">INDIRECT("'"&amp;ROWS(A$1:A6)&amp;"'!I2")</f>
        <v>40</v>
      </c>
      <c r="D9" s="75">
        <f ca="1">INDIRECT("'"&amp;ROWS(D$4:D9)&amp;"'!Q14")</f>
        <v>3.9450000000000003</v>
      </c>
      <c r="E9" s="75">
        <f ca="1">INDIRECT("'"&amp;ROWS(E$4:E9)&amp;"'!Q16")</f>
        <v>3.0426666666666664</v>
      </c>
      <c r="F9" s="75">
        <f ca="1">INDIRECT("'"&amp;ROWS(F$4:F9)&amp;"'!Q7")</f>
        <v>6.9876666666666658</v>
      </c>
      <c r="G9" s="75">
        <f ca="1">INDIRECT("'"&amp;ROWS(G$4:G9)&amp;"'!Q21")</f>
        <v>838.51999999999987</v>
      </c>
      <c r="H9" s="74">
        <f ca="1">INDIRECT("'"&amp;ROWS(H$4:H9)&amp;"'!Q22")</f>
        <v>2462</v>
      </c>
      <c r="I9" s="76">
        <f ca="1">INDIRECT("'"&amp;ROWS(I$4:I9)&amp;"'!Q23")</f>
        <v>1630</v>
      </c>
    </row>
    <row r="10" spans="1:9">
      <c r="A10" s="74">
        <v>7</v>
      </c>
      <c r="B10" s="105">
        <f ca="1">INDIRECT("'"&amp;ROWS(B$4:B10)&amp;"'!C2")</f>
        <v>7</v>
      </c>
      <c r="C10" s="74">
        <f ca="1">INDIRECT("'"&amp;ROWS(A$1:A7)&amp;"'!I2")</f>
        <v>40</v>
      </c>
      <c r="D10" s="75">
        <f ca="1">INDIRECT("'"&amp;ROWS(D$4:D10)&amp;"'!Q14")</f>
        <v>3.3319999999999999</v>
      </c>
      <c r="E10" s="75">
        <f ca="1">INDIRECT("'"&amp;ROWS(E$4:E10)&amp;"'!Q16")</f>
        <v>6.4124999999999996</v>
      </c>
      <c r="F10" s="75">
        <f ca="1">INDIRECT("'"&amp;ROWS(F$4:F10)&amp;"'!Q7")</f>
        <v>9.7445000000000004</v>
      </c>
      <c r="G10" s="75">
        <f ca="1">INDIRECT("'"&amp;ROWS(G$4:G10)&amp;"'!Q21")</f>
        <v>1169.3400000000001</v>
      </c>
      <c r="H10" s="74">
        <f ca="1">INDIRECT("'"&amp;ROWS(H$4:H10)&amp;"'!Q22")</f>
        <v>4254</v>
      </c>
      <c r="I10" s="76">
        <f ca="1">INDIRECT("'"&amp;ROWS(I$4:I10)&amp;"'!Q23")</f>
        <v>1505</v>
      </c>
    </row>
    <row r="11" spans="1:9">
      <c r="A11" s="74">
        <v>8</v>
      </c>
      <c r="B11" s="105">
        <f ca="1">INDIRECT("'"&amp;ROWS(B$4:B11)&amp;"'!C2")</f>
        <v>8</v>
      </c>
      <c r="C11" s="74">
        <f ca="1">INDIRECT("'"&amp;ROWS(A$1:A8)&amp;"'!I2")</f>
        <v>40</v>
      </c>
      <c r="D11" s="75">
        <f ca="1">INDIRECT("'"&amp;ROWS(D$4:D11)&amp;"'!Q14")</f>
        <v>12.330833333333333</v>
      </c>
      <c r="E11" s="75">
        <f ca="1">INDIRECT("'"&amp;ROWS(E$4:E11)&amp;"'!Q16")</f>
        <v>8.0374999999999996</v>
      </c>
      <c r="F11" s="75">
        <f ca="1">INDIRECT("'"&amp;ROWS(F$4:F11)&amp;"'!Q7")</f>
        <v>20.368333333333332</v>
      </c>
      <c r="G11" s="75">
        <f ca="1">INDIRECT("'"&amp;ROWS(G$4:G11)&amp;"'!Q21")</f>
        <v>2444.2000000000007</v>
      </c>
      <c r="H11" s="74">
        <f ca="1">INDIRECT("'"&amp;ROWS(H$4:H11)&amp;"'!Q22")</f>
        <v>7480</v>
      </c>
      <c r="I11" s="76">
        <f ca="1">INDIRECT("'"&amp;ROWS(I$4:I11)&amp;"'!Q23")</f>
        <v>1430</v>
      </c>
    </row>
    <row r="12" spans="1:9">
      <c r="A12" s="74">
        <v>9</v>
      </c>
      <c r="B12" s="105">
        <f ca="1">INDIRECT("'"&amp;ROWS(B$4:B12)&amp;"'!C2")</f>
        <v>9</v>
      </c>
      <c r="C12" s="74">
        <f ca="1">INDIRECT("'"&amp;ROWS(A$1:A9)&amp;"'!I2")</f>
        <v>40</v>
      </c>
      <c r="D12" s="75">
        <f ca="1">INDIRECT("'"&amp;ROWS(D$4:D12)&amp;"'!Q14")</f>
        <v>8.4916666666666671</v>
      </c>
      <c r="E12" s="75">
        <f ca="1">INDIRECT("'"&amp;ROWS(E$4:E12)&amp;"'!Q16")</f>
        <v>3.5416666666666665</v>
      </c>
      <c r="F12" s="75">
        <f ca="1">INDIRECT("'"&amp;ROWS(F$4:F12)&amp;"'!Q7")</f>
        <v>12.033333333333331</v>
      </c>
      <c r="G12" s="75">
        <f ca="1">INDIRECT("'"&amp;ROWS(G$4:G12)&amp;"'!Q21")</f>
        <v>1444</v>
      </c>
      <c r="H12" s="74">
        <f ca="1">INDIRECT("'"&amp;ROWS(H$4:H12)&amp;"'!Q22")</f>
        <v>2044</v>
      </c>
      <c r="I12" s="76">
        <f ca="1">INDIRECT("'"&amp;ROWS(I$4:I12)&amp;"'!Q23")</f>
        <v>1200</v>
      </c>
    </row>
    <row r="13" spans="1:9" ht="15" customHeight="1">
      <c r="A13" s="74">
        <v>10</v>
      </c>
      <c r="B13" s="105" t="s">
        <v>590</v>
      </c>
      <c r="C13" s="74">
        <f ca="1">INDIRECT("'"&amp;ROWS(A$1:A10)&amp;"'!I2")</f>
        <v>40</v>
      </c>
      <c r="D13" s="75">
        <f ca="1">INDIRECT("'"&amp;ROWS(D$4:D13)&amp;"'!Q14")</f>
        <v>3.893333333333334</v>
      </c>
      <c r="E13" s="75">
        <f ca="1">INDIRECT("'"&amp;ROWS(E$4:E13)&amp;"'!Q16")</f>
        <v>3.893333333333334</v>
      </c>
      <c r="F13" s="75">
        <f ca="1">INDIRECT("'"&amp;ROWS(F$4:F13)&amp;"'!Q7")</f>
        <v>7.7866666666666653</v>
      </c>
      <c r="G13" s="75">
        <f ca="1">INDIRECT("'"&amp;ROWS(G$4:G13)&amp;"'!Q21")</f>
        <v>934.40000000000009</v>
      </c>
      <c r="H13" s="74">
        <f ca="1">INDIRECT("'"&amp;ROWS(H$4:H13)&amp;"'!Q22")</f>
        <v>5120</v>
      </c>
      <c r="I13" s="76">
        <f ca="1">INDIRECT("'"&amp;ROWS(I$4:I13)&amp;"'!Q23")</f>
        <v>1720</v>
      </c>
    </row>
    <row r="14" spans="1:9" ht="15" customHeight="1">
      <c r="A14" s="74">
        <v>11</v>
      </c>
      <c r="B14" s="105" t="s">
        <v>591</v>
      </c>
      <c r="C14" s="74">
        <f ca="1">INDIRECT("'"&amp;ROWS(A$1:A11)&amp;"'!I2")</f>
        <v>40</v>
      </c>
      <c r="D14" s="75">
        <f ca="1">INDIRECT("'"&amp;ROWS(D$4:D14)&amp;"'!Q14")</f>
        <v>3.893333333333334</v>
      </c>
      <c r="E14" s="75">
        <f ca="1">INDIRECT("'"&amp;ROWS(E$4:E14)&amp;"'!Q16")</f>
        <v>3.893333333333334</v>
      </c>
      <c r="F14" s="75">
        <f ca="1">INDIRECT("'"&amp;ROWS(F$4:F14)&amp;"'!Q7")</f>
        <v>7.7866666666666653</v>
      </c>
      <c r="G14" s="75">
        <f ca="1">INDIRECT("'"&amp;ROWS(G$4:G14)&amp;"'!Q21")</f>
        <v>934.40000000000009</v>
      </c>
      <c r="H14" s="74">
        <f ca="1">INDIRECT("'"&amp;ROWS(H$4:H14)&amp;"'!Q22")</f>
        <v>5120</v>
      </c>
      <c r="I14" s="76">
        <f ca="1">INDIRECT("'"&amp;ROWS(I$4:I14)&amp;"'!Q23")</f>
        <v>1180</v>
      </c>
    </row>
    <row r="15" spans="1:9" ht="15" customHeight="1">
      <c r="A15" s="74">
        <v>12</v>
      </c>
      <c r="B15" s="105" t="s">
        <v>592</v>
      </c>
      <c r="C15" s="74">
        <f ca="1">INDIRECT("'"&amp;ROWS(A$1:A12)&amp;"'!I2")</f>
        <v>40</v>
      </c>
      <c r="D15" s="75">
        <f ca="1">INDIRECT("'"&amp;ROWS(D$4:D15)&amp;"'!Q14")</f>
        <v>3.893333333333334</v>
      </c>
      <c r="E15" s="75">
        <f ca="1">INDIRECT("'"&amp;ROWS(E$4:E15)&amp;"'!Q16")</f>
        <v>3.893333333333334</v>
      </c>
      <c r="F15" s="75">
        <f ca="1">INDIRECT("'"&amp;ROWS(F$4:F15)&amp;"'!Q7")</f>
        <v>7.7866666666666653</v>
      </c>
      <c r="G15" s="75">
        <f ca="1">INDIRECT("'"&amp;ROWS(G$4:G15)&amp;"'!Q21")</f>
        <v>934.40000000000009</v>
      </c>
      <c r="H15" s="74">
        <f ca="1">INDIRECT("'"&amp;ROWS(H$4:H15)&amp;"'!Q22")</f>
        <v>5120</v>
      </c>
      <c r="I15" s="76">
        <f ca="1">INDIRECT("'"&amp;ROWS(I$4:I15)&amp;"'!Q23")</f>
        <v>960</v>
      </c>
    </row>
    <row r="16" spans="1:9">
      <c r="A16" s="74">
        <v>13</v>
      </c>
      <c r="B16" s="105" t="s">
        <v>587</v>
      </c>
      <c r="C16" s="74">
        <f ca="1">INDIRECT("'"&amp;ROWS(A$1:A13)&amp;"'!I2")</f>
        <v>0</v>
      </c>
      <c r="D16" s="75">
        <f ca="1">INDIRECT("'"&amp;ROWS(D$4:D16)&amp;"'!Q14")</f>
        <v>0</v>
      </c>
      <c r="E16" s="75">
        <f ca="1">INDIRECT("'"&amp;ROWS(E$4:E16)&amp;"'!Q16")</f>
        <v>0</v>
      </c>
      <c r="F16" s="75">
        <f ca="1">INDIRECT("'"&amp;ROWS(F$4:F16)&amp;"'!Q7")</f>
        <v>0</v>
      </c>
      <c r="G16" s="75">
        <f ca="1">INDIRECT("'"&amp;ROWS(G$4:G16)&amp;"'!Q21")</f>
        <v>0</v>
      </c>
      <c r="H16" s="74">
        <f ca="1">INDIRECT("'"&amp;ROWS(H$4:H16)&amp;"'!Q22")</f>
        <v>0</v>
      </c>
      <c r="I16" s="76">
        <f ca="1">INDIRECT("'"&amp;ROWS(I$4:I16)&amp;"'!Q23")</f>
        <v>0</v>
      </c>
    </row>
    <row r="17" spans="1:9">
      <c r="A17" s="74">
        <v>14</v>
      </c>
      <c r="B17" s="105" t="s">
        <v>588</v>
      </c>
      <c r="C17" s="74">
        <f ca="1">INDIRECT("'"&amp;ROWS(A$1:A14)&amp;"'!I2")</f>
        <v>0</v>
      </c>
      <c r="D17" s="75">
        <f ca="1">INDIRECT("'"&amp;ROWS(D$4:D17)&amp;"'!Q14")</f>
        <v>0</v>
      </c>
      <c r="E17" s="75">
        <f ca="1">INDIRECT("'"&amp;ROWS(E$4:E17)&amp;"'!Q16")</f>
        <v>0</v>
      </c>
      <c r="F17" s="75">
        <f ca="1">INDIRECT("'"&amp;ROWS(F$4:F17)&amp;"'!Q7")</f>
        <v>0</v>
      </c>
      <c r="G17" s="75">
        <f ca="1">INDIRECT("'"&amp;ROWS(G$4:G17)&amp;"'!Q21")</f>
        <v>0</v>
      </c>
      <c r="H17" s="74">
        <f ca="1">INDIRECT("'"&amp;ROWS(H$4:H17)&amp;"'!Q22")</f>
        <v>0</v>
      </c>
      <c r="I17" s="76">
        <f ca="1">INDIRECT("'"&amp;ROWS(I$4:I17)&amp;"'!Q23")</f>
        <v>0</v>
      </c>
    </row>
    <row r="18" spans="1:9">
      <c r="A18" s="74">
        <v>15</v>
      </c>
      <c r="B18" s="105">
        <f ca="1">INDIRECT("'"&amp;ROWS(B$4:B18)&amp;"'!C2")</f>
        <v>15</v>
      </c>
      <c r="C18" s="74">
        <f ca="1">INDIRECT("'"&amp;ROWS(A$1:A15)&amp;"'!I2")</f>
        <v>0</v>
      </c>
      <c r="D18" s="75">
        <f ca="1">INDIRECT("'"&amp;ROWS(D$4:D18)&amp;"'!Q14")</f>
        <v>0</v>
      </c>
      <c r="E18" s="75">
        <f ca="1">INDIRECT("'"&amp;ROWS(E$4:E18)&amp;"'!Q16")</f>
        <v>0</v>
      </c>
      <c r="F18" s="75">
        <f ca="1">INDIRECT("'"&amp;ROWS(F$4:F18)&amp;"'!Q7")</f>
        <v>0</v>
      </c>
      <c r="G18" s="75">
        <f ca="1">INDIRECT("'"&amp;ROWS(G$4:G18)&amp;"'!Q21")</f>
        <v>0</v>
      </c>
      <c r="H18" s="74">
        <f ca="1">INDIRECT("'"&amp;ROWS(H$4:H18)&amp;"'!Q22")</f>
        <v>0</v>
      </c>
      <c r="I18" s="76">
        <f ca="1">INDIRECT("'"&amp;ROWS(I$4:I18)&amp;"'!Q23")</f>
        <v>0</v>
      </c>
    </row>
    <row r="19" spans="1:9">
      <c r="A19" s="74">
        <v>16</v>
      </c>
      <c r="B19" s="105">
        <f ca="1">INDIRECT("'"&amp;ROWS(B$4:B19)&amp;"'!C2")</f>
        <v>16</v>
      </c>
      <c r="C19" s="74">
        <f ca="1">INDIRECT("'"&amp;ROWS(A$1:A16)&amp;"'!I2")</f>
        <v>0</v>
      </c>
      <c r="D19" s="75">
        <f ca="1">INDIRECT("'"&amp;ROWS(D$4:D19)&amp;"'!Q14")</f>
        <v>0</v>
      </c>
      <c r="E19" s="75">
        <f ca="1">INDIRECT("'"&amp;ROWS(E$4:E19)&amp;"'!Q16")</f>
        <v>0</v>
      </c>
      <c r="F19" s="75">
        <f ca="1">INDIRECT("'"&amp;ROWS(F$4:F19)&amp;"'!Q7")</f>
        <v>0</v>
      </c>
      <c r="G19" s="75">
        <f ca="1">INDIRECT("'"&amp;ROWS(G$4:G19)&amp;"'!Q21")</f>
        <v>0</v>
      </c>
      <c r="H19" s="74">
        <f ca="1">INDIRECT("'"&amp;ROWS(H$4:H19)&amp;"'!Q22")</f>
        <v>0</v>
      </c>
      <c r="I19" s="76">
        <f ca="1">INDIRECT("'"&amp;ROWS(I$4:I19)&amp;"'!Q23")</f>
        <v>0</v>
      </c>
    </row>
    <row r="20" spans="1:9">
      <c r="A20" s="74">
        <v>17</v>
      </c>
      <c r="B20" s="105">
        <f ca="1">INDIRECT("'"&amp;ROWS(B$4:B20)&amp;"'!C2")</f>
        <v>17</v>
      </c>
      <c r="C20" s="74">
        <f ca="1">INDIRECT("'"&amp;ROWS(A$1:A17)&amp;"'!I2")</f>
        <v>0</v>
      </c>
      <c r="D20" s="75">
        <f ca="1">INDIRECT("'"&amp;ROWS(D$4:D20)&amp;"'!Q14")</f>
        <v>0</v>
      </c>
      <c r="E20" s="75">
        <f ca="1">INDIRECT("'"&amp;ROWS(E$4:E20)&amp;"'!Q16")</f>
        <v>0</v>
      </c>
      <c r="F20" s="75">
        <f ca="1">INDIRECT("'"&amp;ROWS(F$4:F20)&amp;"'!Q7")</f>
        <v>0</v>
      </c>
      <c r="G20" s="75">
        <f ca="1">INDIRECT("'"&amp;ROWS(G$4:G20)&amp;"'!Q21")</f>
        <v>0</v>
      </c>
      <c r="H20" s="74">
        <f ca="1">INDIRECT("'"&amp;ROWS(H$4:H20)&amp;"'!Q22")</f>
        <v>0</v>
      </c>
      <c r="I20" s="76">
        <f ca="1">INDIRECT("'"&amp;ROWS(I$4:I20)&amp;"'!Q23")</f>
        <v>0</v>
      </c>
    </row>
    <row r="21" spans="1:9">
      <c r="A21" s="74">
        <v>18</v>
      </c>
      <c r="B21" s="105">
        <f ca="1">INDIRECT("'"&amp;ROWS(B$4:B21)&amp;"'!C2")</f>
        <v>18</v>
      </c>
      <c r="C21" s="74">
        <f ca="1">INDIRECT("'"&amp;ROWS(A$1:A18)&amp;"'!I2")</f>
        <v>0</v>
      </c>
      <c r="D21" s="75">
        <f ca="1">INDIRECT("'"&amp;ROWS(D$4:D21)&amp;"'!Q14")</f>
        <v>0</v>
      </c>
      <c r="E21" s="75">
        <f ca="1">INDIRECT("'"&amp;ROWS(E$4:E21)&amp;"'!Q16")</f>
        <v>0</v>
      </c>
      <c r="F21" s="75">
        <f ca="1">INDIRECT("'"&amp;ROWS(F$4:F21)&amp;"'!Q7")</f>
        <v>0</v>
      </c>
      <c r="G21" s="75">
        <f ca="1">INDIRECT("'"&amp;ROWS(G$4:G21)&amp;"'!Q21")</f>
        <v>0</v>
      </c>
      <c r="H21" s="74">
        <f ca="1">INDIRECT("'"&amp;ROWS(H$4:H21)&amp;"'!Q22")</f>
        <v>0</v>
      </c>
      <c r="I21" s="76">
        <f ca="1">INDIRECT("'"&amp;ROWS(I$4:I21)&amp;"'!Q23")</f>
        <v>0</v>
      </c>
    </row>
    <row r="22" spans="1:9">
      <c r="A22" s="74">
        <v>19</v>
      </c>
      <c r="B22" s="105">
        <f ca="1">INDIRECT("'"&amp;ROWS(B$4:B22)&amp;"'!C2")</f>
        <v>19</v>
      </c>
      <c r="C22" s="74">
        <f ca="1">INDIRECT("'"&amp;ROWS(A$1:A19)&amp;"'!I2")</f>
        <v>0</v>
      </c>
      <c r="D22" s="75">
        <f ca="1">INDIRECT("'"&amp;ROWS(D$4:D22)&amp;"'!Q14")</f>
        <v>0</v>
      </c>
      <c r="E22" s="75">
        <f ca="1">INDIRECT("'"&amp;ROWS(E$4:E22)&amp;"'!Q16")</f>
        <v>0</v>
      </c>
      <c r="F22" s="75">
        <f ca="1">INDIRECT("'"&amp;ROWS(F$4:F22)&amp;"'!Q7")</f>
        <v>0</v>
      </c>
      <c r="G22" s="75">
        <f ca="1">INDIRECT("'"&amp;ROWS(G$4:G22)&amp;"'!Q21")</f>
        <v>0</v>
      </c>
      <c r="H22" s="74">
        <f ca="1">INDIRECT("'"&amp;ROWS(H$4:H22)&amp;"'!Q22")</f>
        <v>0</v>
      </c>
      <c r="I22" s="76">
        <f ca="1">INDIRECT("'"&amp;ROWS(I$4:I22)&amp;"'!Q23")</f>
        <v>0</v>
      </c>
    </row>
    <row r="23" spans="1:9">
      <c r="A23" s="74">
        <v>20</v>
      </c>
      <c r="B23" s="105">
        <f ca="1">INDIRECT("'"&amp;ROWS(B$4:B23)&amp;"'!C2")</f>
        <v>20</v>
      </c>
      <c r="C23" s="74">
        <f ca="1">INDIRECT("'"&amp;ROWS(A$1:A20)&amp;"'!I2")</f>
        <v>0</v>
      </c>
      <c r="D23" s="75">
        <f ca="1">INDIRECT("'"&amp;ROWS(D$4:D23)&amp;"'!Q14")</f>
        <v>0</v>
      </c>
      <c r="E23" s="75">
        <f ca="1">INDIRECT("'"&amp;ROWS(E$4:E23)&amp;"'!Q16")</f>
        <v>0</v>
      </c>
      <c r="F23" s="75">
        <f ca="1">INDIRECT("'"&amp;ROWS(F$4:F23)&amp;"'!Q7")</f>
        <v>0</v>
      </c>
      <c r="G23" s="75">
        <f ca="1">INDIRECT("'"&amp;ROWS(G$4:G23)&amp;"'!Q21")</f>
        <v>0</v>
      </c>
      <c r="H23" s="74">
        <f ca="1">INDIRECT("'"&amp;ROWS(H$4:H23)&amp;"'!Q22")</f>
        <v>0</v>
      </c>
      <c r="I23" s="76">
        <f ca="1">INDIRECT("'"&amp;ROWS(I$4:I23)&amp;"'!Q23")</f>
        <v>0</v>
      </c>
    </row>
    <row r="24" spans="1:9">
      <c r="A24" s="74">
        <v>21</v>
      </c>
      <c r="B24" s="105">
        <f ca="1">INDIRECT("'"&amp;ROWS(B$4:B24)&amp;"'!C2")</f>
        <v>21</v>
      </c>
      <c r="C24" s="74">
        <f ca="1">INDIRECT("'"&amp;ROWS(A$1:A21)&amp;"'!I2")</f>
        <v>0</v>
      </c>
      <c r="D24" s="75">
        <f ca="1">INDIRECT("'"&amp;ROWS(D$4:D24)&amp;"'!Q14")</f>
        <v>0</v>
      </c>
      <c r="E24" s="75">
        <f ca="1">INDIRECT("'"&amp;ROWS(E$4:E24)&amp;"'!Q16")</f>
        <v>0</v>
      </c>
      <c r="F24" s="75">
        <f ca="1">INDIRECT("'"&amp;ROWS(F$4:F24)&amp;"'!Q7")</f>
        <v>0</v>
      </c>
      <c r="G24" s="75">
        <f ca="1">INDIRECT("'"&amp;ROWS(G$4:G24)&amp;"'!Q21")</f>
        <v>0</v>
      </c>
      <c r="H24" s="74">
        <f ca="1">INDIRECT("'"&amp;ROWS(H$4:H24)&amp;"'!Q22")</f>
        <v>0</v>
      </c>
      <c r="I24" s="76">
        <f ca="1">INDIRECT("'"&amp;ROWS(I$4:I24)&amp;"'!Q23")</f>
        <v>0</v>
      </c>
    </row>
    <row r="25" spans="1:9">
      <c r="A25" s="74">
        <v>22</v>
      </c>
      <c r="B25" s="105">
        <f ca="1">INDIRECT("'"&amp;ROWS(B$4:B25)&amp;"'!C2")</f>
        <v>22</v>
      </c>
      <c r="C25" s="74">
        <f ca="1">INDIRECT("'"&amp;ROWS(A$1:A22)&amp;"'!I2")</f>
        <v>0</v>
      </c>
      <c r="D25" s="75">
        <f ca="1">INDIRECT("'"&amp;ROWS(D$4:D25)&amp;"'!Q14")</f>
        <v>0</v>
      </c>
      <c r="E25" s="75">
        <f ca="1">INDIRECT("'"&amp;ROWS(E$4:E25)&amp;"'!Q16")</f>
        <v>0</v>
      </c>
      <c r="F25" s="75">
        <f ca="1">INDIRECT("'"&amp;ROWS(F$4:F25)&amp;"'!Q7")</f>
        <v>0</v>
      </c>
      <c r="G25" s="75">
        <f ca="1">INDIRECT("'"&amp;ROWS(G$4:G25)&amp;"'!Q21")</f>
        <v>0</v>
      </c>
      <c r="H25" s="74">
        <f ca="1">INDIRECT("'"&amp;ROWS(H$4:H25)&amp;"'!Q22")</f>
        <v>0</v>
      </c>
      <c r="I25" s="76">
        <f ca="1">INDIRECT("'"&amp;ROWS(I$4:I25)&amp;"'!Q23")</f>
        <v>0</v>
      </c>
    </row>
    <row r="26" spans="1:9">
      <c r="A26" s="74">
        <v>23</v>
      </c>
      <c r="B26" s="105">
        <f ca="1">INDIRECT("'"&amp;ROWS(B$4:B26)&amp;"'!C2")</f>
        <v>23</v>
      </c>
      <c r="C26" s="74">
        <f ca="1">INDIRECT("'"&amp;ROWS(A$1:A23)&amp;"'!I2")</f>
        <v>0</v>
      </c>
      <c r="D26" s="75">
        <f ca="1">INDIRECT("'"&amp;ROWS(D$4:D26)&amp;"'!Q14")</f>
        <v>0</v>
      </c>
      <c r="E26" s="75">
        <f ca="1">INDIRECT("'"&amp;ROWS(E$4:E26)&amp;"'!Q16")</f>
        <v>0</v>
      </c>
      <c r="F26" s="75">
        <f ca="1">INDIRECT("'"&amp;ROWS(F$4:F26)&amp;"'!Q7")</f>
        <v>0</v>
      </c>
      <c r="G26" s="75">
        <f ca="1">INDIRECT("'"&amp;ROWS(G$4:G26)&amp;"'!Q21")</f>
        <v>0</v>
      </c>
      <c r="H26" s="74">
        <f ca="1">INDIRECT("'"&amp;ROWS(H$4:H26)&amp;"'!Q22")</f>
        <v>0</v>
      </c>
      <c r="I26" s="76">
        <f ca="1">INDIRECT("'"&amp;ROWS(I$4:I26)&amp;"'!Q23")</f>
        <v>0</v>
      </c>
    </row>
    <row r="27" spans="1:9">
      <c r="A27" s="74">
        <v>24</v>
      </c>
      <c r="B27" s="105">
        <f ca="1">INDIRECT("'"&amp;ROWS(B$4:B27)&amp;"'!C2")</f>
        <v>24</v>
      </c>
      <c r="C27" s="74">
        <f ca="1">INDIRECT("'"&amp;ROWS(A$1:A24)&amp;"'!I2")</f>
        <v>0</v>
      </c>
      <c r="D27" s="75">
        <f ca="1">INDIRECT("'"&amp;ROWS(D$4:D27)&amp;"'!Q14")</f>
        <v>0</v>
      </c>
      <c r="E27" s="75">
        <f ca="1">INDIRECT("'"&amp;ROWS(E$4:E27)&amp;"'!Q16")</f>
        <v>0</v>
      </c>
      <c r="F27" s="75">
        <f ca="1">INDIRECT("'"&amp;ROWS(F$4:F27)&amp;"'!Q7")</f>
        <v>0</v>
      </c>
      <c r="G27" s="75">
        <f ca="1">INDIRECT("'"&amp;ROWS(G$4:G27)&amp;"'!Q21")</f>
        <v>0</v>
      </c>
      <c r="H27" s="74">
        <f ca="1">INDIRECT("'"&amp;ROWS(H$4:H27)&amp;"'!Q22")</f>
        <v>0</v>
      </c>
      <c r="I27" s="76">
        <f ca="1">INDIRECT("'"&amp;ROWS(I$4:I27)&amp;"'!Q23")</f>
        <v>0</v>
      </c>
    </row>
    <row r="28" spans="1:9">
      <c r="A28" s="74">
        <v>25</v>
      </c>
      <c r="B28" s="105" t="e">
        <f ca="1">INDIRECT("'"&amp;ROWS(B$4:B28)&amp;"'!C2")</f>
        <v>#REF!</v>
      </c>
      <c r="C28" s="74" t="e">
        <f ca="1">INDIRECT("'"&amp;ROWS(A$1:A25)&amp;"'!I2")</f>
        <v>#REF!</v>
      </c>
      <c r="D28" s="75" t="e">
        <f ca="1">INDIRECT("'"&amp;ROWS(D$4:D28)&amp;"'!Q14")</f>
        <v>#REF!</v>
      </c>
      <c r="E28" s="75" t="e">
        <f ca="1">INDIRECT("'"&amp;ROWS(E$4:E28)&amp;"'!Q16")</f>
        <v>#REF!</v>
      </c>
      <c r="F28" s="75" t="e">
        <f ca="1">INDIRECT("'"&amp;ROWS(F$4:F28)&amp;"'!Q7")</f>
        <v>#REF!</v>
      </c>
      <c r="G28" s="75" t="e">
        <f ca="1">INDIRECT("'"&amp;ROWS(G$4:G28)&amp;"'!Q21")</f>
        <v>#REF!</v>
      </c>
      <c r="H28" s="74" t="e">
        <f ca="1">INDIRECT("'"&amp;ROWS(H$4:H28)&amp;"'!Q22")</f>
        <v>#REF!</v>
      </c>
      <c r="I28" s="76" t="e">
        <f ca="1">INDIRECT("'"&amp;ROWS(I$4:I28)&amp;"'!Q23")</f>
        <v>#REF!</v>
      </c>
    </row>
    <row r="29" spans="1:9">
      <c r="A29" s="74">
        <v>26</v>
      </c>
      <c r="B29" s="105" t="e">
        <f ca="1">INDIRECT("'"&amp;ROWS(B$4:B29)&amp;"'!C2")</f>
        <v>#REF!</v>
      </c>
      <c r="C29" s="74" t="e">
        <f ca="1">INDIRECT("'"&amp;ROWS(A$1:A26)&amp;"'!I2")</f>
        <v>#REF!</v>
      </c>
      <c r="D29" s="75" t="e">
        <f ca="1">INDIRECT("'"&amp;ROWS(D$4:D29)&amp;"'!Q14")</f>
        <v>#REF!</v>
      </c>
      <c r="E29" s="75" t="e">
        <f ca="1">INDIRECT("'"&amp;ROWS(E$4:E29)&amp;"'!Q16")</f>
        <v>#REF!</v>
      </c>
      <c r="F29" s="75" t="e">
        <f ca="1">INDIRECT("'"&amp;ROWS(F$4:F29)&amp;"'!Q7")</f>
        <v>#REF!</v>
      </c>
      <c r="G29" s="75" t="e">
        <f ca="1">INDIRECT("'"&amp;ROWS(G$4:G29)&amp;"'!Q21")</f>
        <v>#REF!</v>
      </c>
      <c r="H29" s="74" t="e">
        <f ca="1">INDIRECT("'"&amp;ROWS(H$4:H29)&amp;"'!Q22")</f>
        <v>#REF!</v>
      </c>
      <c r="I29" s="76" t="e">
        <f ca="1">INDIRECT("'"&amp;ROWS(I$4:I29)&amp;"'!Q23")</f>
        <v>#REF!</v>
      </c>
    </row>
    <row r="30" spans="1:9">
      <c r="A30" s="74">
        <v>27</v>
      </c>
      <c r="B30" s="105" t="e">
        <f ca="1">INDIRECT("'"&amp;ROWS(B$4:B30)&amp;"'!C2")</f>
        <v>#REF!</v>
      </c>
      <c r="C30" s="74" t="e">
        <f ca="1">INDIRECT("'"&amp;ROWS(A$1:A27)&amp;"'!I2")</f>
        <v>#REF!</v>
      </c>
      <c r="D30" s="75" t="e">
        <f ca="1">INDIRECT("'"&amp;ROWS(D$4:D30)&amp;"'!Q14")</f>
        <v>#REF!</v>
      </c>
      <c r="E30" s="75" t="e">
        <f ca="1">INDIRECT("'"&amp;ROWS(E$4:E30)&amp;"'!Q16")</f>
        <v>#REF!</v>
      </c>
      <c r="F30" s="75" t="e">
        <f ca="1">INDIRECT("'"&amp;ROWS(F$4:F30)&amp;"'!Q7")</f>
        <v>#REF!</v>
      </c>
      <c r="G30" s="75" t="e">
        <f ca="1">INDIRECT("'"&amp;ROWS(G$4:G30)&amp;"'!Q21")</f>
        <v>#REF!</v>
      </c>
      <c r="H30" s="74" t="e">
        <f ca="1">INDIRECT("'"&amp;ROWS(H$4:H30)&amp;"'!Q22")</f>
        <v>#REF!</v>
      </c>
      <c r="I30" s="76" t="e">
        <f ca="1">INDIRECT("'"&amp;ROWS(I$4:I30)&amp;"'!Q23")</f>
        <v>#REF!</v>
      </c>
    </row>
    <row r="31" spans="1:9">
      <c r="A31" s="74">
        <v>28</v>
      </c>
      <c r="B31" s="105" t="e">
        <f ca="1">INDIRECT("'"&amp;ROWS(B$4:B31)&amp;"'!C2")</f>
        <v>#REF!</v>
      </c>
      <c r="C31" s="74" t="e">
        <f ca="1">INDIRECT("'"&amp;ROWS(A$1:A28)&amp;"'!I2")</f>
        <v>#REF!</v>
      </c>
      <c r="D31" s="75" t="e">
        <f ca="1">INDIRECT("'"&amp;ROWS(D$4:D31)&amp;"'!Q14")</f>
        <v>#REF!</v>
      </c>
      <c r="E31" s="75" t="e">
        <f ca="1">INDIRECT("'"&amp;ROWS(E$4:E31)&amp;"'!Q16")</f>
        <v>#REF!</v>
      </c>
      <c r="F31" s="75" t="e">
        <f ca="1">INDIRECT("'"&amp;ROWS(F$4:F31)&amp;"'!Q7")</f>
        <v>#REF!</v>
      </c>
      <c r="G31" s="75" t="e">
        <f ca="1">INDIRECT("'"&amp;ROWS(G$4:G31)&amp;"'!Q21")</f>
        <v>#REF!</v>
      </c>
      <c r="H31" s="74" t="e">
        <f ca="1">INDIRECT("'"&amp;ROWS(H$4:H31)&amp;"'!Q22")</f>
        <v>#REF!</v>
      </c>
      <c r="I31" s="76" t="e">
        <f ca="1">INDIRECT("'"&amp;ROWS(I$4:I31)&amp;"'!Q23")</f>
        <v>#REF!</v>
      </c>
    </row>
    <row r="32" spans="1:9">
      <c r="A32" s="74">
        <v>29</v>
      </c>
      <c r="B32" s="105" t="e">
        <f ca="1">INDIRECT("'"&amp;ROWS(B$4:B32)&amp;"'!C2")</f>
        <v>#REF!</v>
      </c>
      <c r="C32" s="74" t="e">
        <f ca="1">INDIRECT("'"&amp;ROWS(A$1:A29)&amp;"'!I2")</f>
        <v>#REF!</v>
      </c>
      <c r="D32" s="75" t="e">
        <f ca="1">INDIRECT("'"&amp;ROWS(D$4:D32)&amp;"'!Q14")</f>
        <v>#REF!</v>
      </c>
      <c r="E32" s="75" t="e">
        <f ca="1">INDIRECT("'"&amp;ROWS(E$4:E32)&amp;"'!Q16")</f>
        <v>#REF!</v>
      </c>
      <c r="F32" s="75" t="e">
        <f ca="1">INDIRECT("'"&amp;ROWS(F$4:F32)&amp;"'!Q7")</f>
        <v>#REF!</v>
      </c>
      <c r="G32" s="75" t="e">
        <f ca="1">INDIRECT("'"&amp;ROWS(G$4:G32)&amp;"'!Q21")</f>
        <v>#REF!</v>
      </c>
      <c r="H32" s="74" t="e">
        <f ca="1">INDIRECT("'"&amp;ROWS(H$4:H32)&amp;"'!Q22")</f>
        <v>#REF!</v>
      </c>
      <c r="I32" s="76" t="e">
        <f ca="1">INDIRECT("'"&amp;ROWS(I$4:I32)&amp;"'!Q23")</f>
        <v>#REF!</v>
      </c>
    </row>
    <row r="33" spans="1:9">
      <c r="A33" s="74">
        <v>30</v>
      </c>
      <c r="B33" s="105" t="e">
        <f ca="1">INDIRECT("'"&amp;ROWS(B$4:B33)&amp;"'!C2")</f>
        <v>#REF!</v>
      </c>
      <c r="C33" s="74" t="e">
        <f ca="1">INDIRECT("'"&amp;ROWS(A$1:A30)&amp;"'!I2")</f>
        <v>#REF!</v>
      </c>
      <c r="D33" s="75" t="e">
        <f ca="1">INDIRECT("'"&amp;ROWS(D$4:D33)&amp;"'!Q14")</f>
        <v>#REF!</v>
      </c>
      <c r="E33" s="75" t="e">
        <f ca="1">INDIRECT("'"&amp;ROWS(E$4:E33)&amp;"'!Q16")</f>
        <v>#REF!</v>
      </c>
      <c r="F33" s="75" t="e">
        <f ca="1">INDIRECT("'"&amp;ROWS(F$4:F33)&amp;"'!Q7")</f>
        <v>#REF!</v>
      </c>
      <c r="G33" s="75" t="e">
        <f ca="1">INDIRECT("'"&amp;ROWS(G$4:G33)&amp;"'!Q21")</f>
        <v>#REF!</v>
      </c>
      <c r="H33" s="74" t="e">
        <f ca="1">INDIRECT("'"&amp;ROWS(H$4:H33)&amp;"'!Q22")</f>
        <v>#REF!</v>
      </c>
      <c r="I33" s="76" t="e">
        <f ca="1">INDIRECT("'"&amp;ROWS(I$4:I33)&amp;"'!Q23")</f>
        <v>#REF!</v>
      </c>
    </row>
    <row r="34" spans="1:9">
      <c r="A34" s="74">
        <v>31</v>
      </c>
      <c r="B34" s="105" t="e">
        <f ca="1">INDIRECT("'"&amp;ROWS(B$4:B34)&amp;"'!C2")</f>
        <v>#REF!</v>
      </c>
      <c r="C34" s="74" t="e">
        <f ca="1">INDIRECT("'"&amp;ROWS(A$1:A31)&amp;"'!I2")</f>
        <v>#REF!</v>
      </c>
      <c r="D34" s="75" t="e">
        <f ca="1">INDIRECT("'"&amp;ROWS(D$4:D34)&amp;"'!Q14")</f>
        <v>#REF!</v>
      </c>
      <c r="E34" s="75" t="e">
        <f ca="1">INDIRECT("'"&amp;ROWS(E$4:E34)&amp;"'!Q16")</f>
        <v>#REF!</v>
      </c>
      <c r="F34" s="75" t="e">
        <f ca="1">INDIRECT("'"&amp;ROWS(F$4:F34)&amp;"'!Q7")</f>
        <v>#REF!</v>
      </c>
      <c r="G34" s="75" t="e">
        <f ca="1">INDIRECT("'"&amp;ROWS(G$4:G34)&amp;"'!Q21")</f>
        <v>#REF!</v>
      </c>
      <c r="H34" s="74" t="e">
        <f ca="1">INDIRECT("'"&amp;ROWS(H$4:H34)&amp;"'!Q22")</f>
        <v>#REF!</v>
      </c>
      <c r="I34" s="76" t="e">
        <f ca="1">INDIRECT("'"&amp;ROWS(I$4:I34)&amp;"'!Q23")</f>
        <v>#REF!</v>
      </c>
    </row>
    <row r="35" spans="1:9">
      <c r="A35" s="74">
        <v>32</v>
      </c>
      <c r="B35" s="105" t="e">
        <f ca="1">INDIRECT("'"&amp;ROWS(B$4:B35)&amp;"'!C2")</f>
        <v>#REF!</v>
      </c>
      <c r="C35" s="74" t="e">
        <f ca="1">INDIRECT("'"&amp;ROWS(A$1:A32)&amp;"'!I2")</f>
        <v>#REF!</v>
      </c>
      <c r="D35" s="75" t="e">
        <f ca="1">INDIRECT("'"&amp;ROWS(D$4:D35)&amp;"'!Q14")</f>
        <v>#REF!</v>
      </c>
      <c r="E35" s="75" t="e">
        <f ca="1">INDIRECT("'"&amp;ROWS(E$4:E35)&amp;"'!Q16")</f>
        <v>#REF!</v>
      </c>
      <c r="F35" s="75" t="e">
        <f ca="1">INDIRECT("'"&amp;ROWS(F$4:F35)&amp;"'!Q7")</f>
        <v>#REF!</v>
      </c>
      <c r="G35" s="75" t="e">
        <f ca="1">INDIRECT("'"&amp;ROWS(G$4:G35)&amp;"'!Q21")</f>
        <v>#REF!</v>
      </c>
      <c r="H35" s="74" t="e">
        <f ca="1">INDIRECT("'"&amp;ROWS(H$4:H35)&amp;"'!Q22")</f>
        <v>#REF!</v>
      </c>
      <c r="I35" s="76" t="e">
        <f ca="1">INDIRECT("'"&amp;ROWS(I$4:I35)&amp;"'!Q23")</f>
        <v>#REF!</v>
      </c>
    </row>
    <row r="36" spans="1:9">
      <c r="A36" s="74">
        <v>33</v>
      </c>
      <c r="B36" s="105" t="e">
        <f ca="1">INDIRECT("'"&amp;ROWS(B$4:B36)&amp;"'!C2")</f>
        <v>#REF!</v>
      </c>
      <c r="C36" s="74" t="e">
        <f ca="1">INDIRECT("'"&amp;ROWS(A$1:A33)&amp;"'!I2")</f>
        <v>#REF!</v>
      </c>
      <c r="D36" s="75" t="e">
        <f ca="1">INDIRECT("'"&amp;ROWS(D$4:D36)&amp;"'!Q14")</f>
        <v>#REF!</v>
      </c>
      <c r="E36" s="75" t="e">
        <f ca="1">INDIRECT("'"&amp;ROWS(E$4:E36)&amp;"'!Q16")</f>
        <v>#REF!</v>
      </c>
      <c r="F36" s="75" t="e">
        <f ca="1">INDIRECT("'"&amp;ROWS(F$4:F36)&amp;"'!Q7")</f>
        <v>#REF!</v>
      </c>
      <c r="G36" s="75" t="e">
        <f ca="1">INDIRECT("'"&amp;ROWS(G$4:G36)&amp;"'!Q21")</f>
        <v>#REF!</v>
      </c>
      <c r="H36" s="74" t="e">
        <f ca="1">INDIRECT("'"&amp;ROWS(H$4:H36)&amp;"'!Q22")</f>
        <v>#REF!</v>
      </c>
      <c r="I36" s="76" t="e">
        <f ca="1">INDIRECT("'"&amp;ROWS(I$4:I36)&amp;"'!Q23")</f>
        <v>#REF!</v>
      </c>
    </row>
    <row r="37" spans="1:9">
      <c r="A37" s="74">
        <v>34</v>
      </c>
      <c r="B37" s="105" t="e">
        <f ca="1">INDIRECT("'"&amp;ROWS(B$4:B37)&amp;"'!C2")</f>
        <v>#REF!</v>
      </c>
      <c r="C37" s="74" t="e">
        <f ca="1">INDIRECT("'"&amp;ROWS(A$1:A34)&amp;"'!I2")</f>
        <v>#REF!</v>
      </c>
      <c r="D37" s="75" t="e">
        <f ca="1">INDIRECT("'"&amp;ROWS(D$4:D37)&amp;"'!Q14")</f>
        <v>#REF!</v>
      </c>
      <c r="E37" s="75" t="e">
        <f ca="1">INDIRECT("'"&amp;ROWS(E$4:E37)&amp;"'!Q16")</f>
        <v>#REF!</v>
      </c>
      <c r="F37" s="75" t="e">
        <f ca="1">INDIRECT("'"&amp;ROWS(F$4:F37)&amp;"'!Q7")</f>
        <v>#REF!</v>
      </c>
      <c r="G37" s="75" t="e">
        <f ca="1">INDIRECT("'"&amp;ROWS(G$4:G37)&amp;"'!Q21")</f>
        <v>#REF!</v>
      </c>
      <c r="H37" s="74" t="e">
        <f ca="1">INDIRECT("'"&amp;ROWS(H$4:H37)&amp;"'!Q22")</f>
        <v>#REF!</v>
      </c>
      <c r="I37" s="76" t="e">
        <f ca="1">INDIRECT("'"&amp;ROWS(I$4:I37)&amp;"'!Q23")</f>
        <v>#REF!</v>
      </c>
    </row>
    <row r="38" spans="1:9">
      <c r="A38" s="74">
        <v>35</v>
      </c>
      <c r="B38" s="105" t="e">
        <f ca="1">INDIRECT("'"&amp;ROWS(B$4:B38)&amp;"'!C2")</f>
        <v>#REF!</v>
      </c>
      <c r="C38" s="74" t="e">
        <f ca="1">INDIRECT("'"&amp;ROWS(A$1:A35)&amp;"'!I2")</f>
        <v>#REF!</v>
      </c>
      <c r="D38" s="75" t="e">
        <f ca="1">INDIRECT("'"&amp;ROWS(D$4:D38)&amp;"'!Q14")</f>
        <v>#REF!</v>
      </c>
      <c r="E38" s="75" t="e">
        <f ca="1">INDIRECT("'"&amp;ROWS(E$4:E38)&amp;"'!Q16")</f>
        <v>#REF!</v>
      </c>
      <c r="F38" s="75" t="e">
        <f ca="1">INDIRECT("'"&amp;ROWS(F$4:F38)&amp;"'!Q7")</f>
        <v>#REF!</v>
      </c>
      <c r="G38" s="75" t="e">
        <f ca="1">INDIRECT("'"&amp;ROWS(G$4:G38)&amp;"'!Q21")</f>
        <v>#REF!</v>
      </c>
      <c r="H38" s="74" t="e">
        <f ca="1">INDIRECT("'"&amp;ROWS(H$4:H38)&amp;"'!Q22")</f>
        <v>#REF!</v>
      </c>
      <c r="I38" s="76" t="e">
        <f ca="1">INDIRECT("'"&amp;ROWS(I$4:I38)&amp;"'!Q23")</f>
        <v>#REF!</v>
      </c>
    </row>
    <row r="39" spans="1:9">
      <c r="A39" s="74">
        <v>36</v>
      </c>
      <c r="B39" s="105" t="e">
        <f ca="1">INDIRECT("'"&amp;ROWS(B$4:B39)&amp;"'!C2")</f>
        <v>#REF!</v>
      </c>
      <c r="C39" s="74" t="e">
        <f ca="1">INDIRECT("'"&amp;ROWS(A$1:A36)&amp;"'!I2")</f>
        <v>#REF!</v>
      </c>
      <c r="D39" s="75" t="e">
        <f ca="1">INDIRECT("'"&amp;ROWS(D$4:D39)&amp;"'!Q14")</f>
        <v>#REF!</v>
      </c>
      <c r="E39" s="75" t="e">
        <f ca="1">INDIRECT("'"&amp;ROWS(E$4:E39)&amp;"'!Q16")</f>
        <v>#REF!</v>
      </c>
      <c r="F39" s="75" t="e">
        <f ca="1">INDIRECT("'"&amp;ROWS(F$4:F39)&amp;"'!Q7")</f>
        <v>#REF!</v>
      </c>
      <c r="G39" s="75" t="e">
        <f ca="1">INDIRECT("'"&amp;ROWS(G$4:G39)&amp;"'!Q21")</f>
        <v>#REF!</v>
      </c>
      <c r="H39" s="74" t="e">
        <f ca="1">INDIRECT("'"&amp;ROWS(H$4:H39)&amp;"'!Q22")</f>
        <v>#REF!</v>
      </c>
      <c r="I39" s="76" t="e">
        <f ca="1">INDIRECT("'"&amp;ROWS(I$4:I39)&amp;"'!Q23")</f>
        <v>#REF!</v>
      </c>
    </row>
    <row r="40" spans="1:9">
      <c r="A40" s="74" t="s">
        <v>221</v>
      </c>
      <c r="B40" s="102"/>
      <c r="C40" s="102"/>
      <c r="D40" s="103"/>
      <c r="E40" s="102"/>
      <c r="F40" s="75">
        <f ca="1">'MISC Bulbs'!O13</f>
        <v>2.0876666666666668</v>
      </c>
      <c r="G40" s="75">
        <f ca="1">'MISC Bulbs'!O14</f>
        <v>250.51999999999998</v>
      </c>
      <c r="H40" s="74">
        <f>'MISC Bulbs'!O15</f>
        <v>190</v>
      </c>
      <c r="I40" s="76">
        <f>'MISC Bulbs'!O16</f>
        <v>444</v>
      </c>
    </row>
    <row r="41" spans="1:9">
      <c r="A41" s="82"/>
      <c r="B41" s="82"/>
      <c r="C41" s="82"/>
      <c r="D41" s="83"/>
      <c r="E41" s="82"/>
      <c r="F41" s="82"/>
      <c r="G41" s="82"/>
      <c r="H41" s="82"/>
      <c r="I41" s="82"/>
    </row>
    <row r="42" spans="1:9" ht="15.75" thickBot="1">
      <c r="A42" s="82"/>
      <c r="B42" s="82"/>
      <c r="C42" s="82"/>
      <c r="D42" s="83"/>
      <c r="E42" s="82"/>
      <c r="F42" s="82"/>
      <c r="G42" s="82"/>
      <c r="H42" s="82"/>
      <c r="I42" s="82"/>
    </row>
    <row r="43" spans="1:9" ht="22.5" customHeight="1" thickBot="1">
      <c r="A43" s="82"/>
      <c r="B43" s="82"/>
      <c r="C43" s="159" t="s">
        <v>223</v>
      </c>
      <c r="D43" s="160"/>
      <c r="E43" s="167" t="e">
        <f ca="1">SUM(I4:I40)</f>
        <v>#REF!</v>
      </c>
      <c r="F43" s="160"/>
      <c r="G43" s="136" t="e">
        <f ca="1">E43/5280</f>
        <v>#REF!</v>
      </c>
      <c r="H43" s="82" t="s">
        <v>522</v>
      </c>
      <c r="I43" s="82"/>
    </row>
    <row r="44" spans="1:9" ht="22.5" customHeight="1">
      <c r="A44" s="82"/>
      <c r="B44" s="82"/>
      <c r="C44" s="161" t="s">
        <v>224</v>
      </c>
      <c r="D44" s="162"/>
      <c r="E44" s="168" t="e">
        <f ca="1">SUM(G4:G40)</f>
        <v>#REF!</v>
      </c>
      <c r="F44" s="169"/>
      <c r="G44" s="82"/>
      <c r="H44" s="82"/>
      <c r="I44" s="82"/>
    </row>
    <row r="45" spans="1:9" ht="22.5" customHeight="1">
      <c r="A45" s="82"/>
      <c r="B45" s="82"/>
      <c r="C45" s="163" t="s">
        <v>55</v>
      </c>
      <c r="D45" s="164"/>
      <c r="E45" s="170" t="e">
        <f ca="1">SUM(F4:F40)</f>
        <v>#REF!</v>
      </c>
      <c r="F45" s="171"/>
      <c r="G45" s="82"/>
      <c r="H45" s="82"/>
      <c r="I45" s="82"/>
    </row>
    <row r="46" spans="1:9" ht="22.5" customHeight="1" thickBot="1">
      <c r="A46" s="82"/>
      <c r="B46" s="82"/>
      <c r="C46" s="165" t="s">
        <v>225</v>
      </c>
      <c r="D46" s="166"/>
      <c r="E46" s="172" t="e">
        <f ca="1">SUM(H4:H40)</f>
        <v>#REF!</v>
      </c>
      <c r="F46" s="173"/>
      <c r="G46" s="82"/>
      <c r="H46" s="82"/>
      <c r="I46" s="82"/>
    </row>
    <row r="47" spans="1:9">
      <c r="A47" s="82"/>
      <c r="B47" s="82"/>
      <c r="C47" s="82"/>
      <c r="D47" s="83"/>
      <c r="E47" s="82"/>
      <c r="F47" s="82"/>
      <c r="G47" s="82"/>
      <c r="H47" s="82"/>
      <c r="I47" s="82"/>
    </row>
    <row r="48" spans="1:9">
      <c r="A48" s="82"/>
      <c r="B48" s="82"/>
      <c r="C48" s="82"/>
      <c r="D48" s="83"/>
      <c r="E48" s="82"/>
      <c r="F48" s="82"/>
      <c r="G48" s="82"/>
      <c r="H48" s="82"/>
      <c r="I48" s="82"/>
    </row>
    <row r="49" spans="1:9">
      <c r="A49" s="82"/>
      <c r="B49" s="82"/>
      <c r="C49" s="82"/>
      <c r="D49" s="83"/>
      <c r="E49" s="82"/>
      <c r="F49" s="82"/>
      <c r="G49" s="82"/>
      <c r="H49" s="82"/>
      <c r="I49" s="82"/>
    </row>
    <row r="50" spans="1:9">
      <c r="A50" s="82"/>
      <c r="B50" s="82"/>
      <c r="C50" s="82"/>
      <c r="D50" s="83"/>
      <c r="E50" s="82"/>
      <c r="F50" s="82"/>
      <c r="G50" s="82"/>
      <c r="H50" s="82"/>
      <c r="I50" s="82"/>
    </row>
    <row r="51" spans="1:9">
      <c r="A51" s="82"/>
      <c r="B51" s="82"/>
      <c r="C51" s="82"/>
      <c r="D51" s="83"/>
      <c r="E51" s="82"/>
      <c r="F51" s="82"/>
      <c r="G51" s="82"/>
      <c r="H51" s="82"/>
      <c r="I51" s="82"/>
    </row>
    <row r="52" spans="1:9">
      <c r="A52" s="82"/>
      <c r="B52" s="82"/>
      <c r="C52" s="82"/>
      <c r="D52" s="83"/>
      <c r="E52" s="82"/>
      <c r="F52" s="82"/>
      <c r="G52" s="82"/>
      <c r="H52" s="82"/>
      <c r="I52" s="82"/>
    </row>
    <row r="53" spans="1:9">
      <c r="A53" s="82"/>
      <c r="B53" s="82"/>
      <c r="C53" s="82"/>
      <c r="D53" s="83"/>
      <c r="E53" s="82"/>
      <c r="F53" s="82"/>
      <c r="G53" s="82"/>
      <c r="H53" s="82"/>
      <c r="I53" s="82"/>
    </row>
    <row r="54" spans="1:9">
      <c r="A54" s="82"/>
      <c r="B54" s="82"/>
      <c r="C54" s="82"/>
      <c r="D54" s="83"/>
      <c r="E54" s="82"/>
      <c r="F54" s="82"/>
      <c r="G54" s="82"/>
      <c r="H54" s="82"/>
      <c r="I54" s="82"/>
    </row>
    <row r="55" spans="1:9">
      <c r="A55" s="82"/>
      <c r="B55" s="82"/>
      <c r="C55" s="82"/>
      <c r="D55" s="83"/>
      <c r="E55" s="82"/>
      <c r="F55" s="82"/>
      <c r="G55" s="82"/>
      <c r="H55" s="82"/>
      <c r="I55" s="82"/>
    </row>
    <row r="56" spans="1:9">
      <c r="A56" s="82"/>
      <c r="B56" s="82"/>
      <c r="C56" s="82"/>
      <c r="D56" s="83"/>
      <c r="E56" s="82"/>
      <c r="F56" s="82"/>
      <c r="G56" s="82"/>
      <c r="H56" s="82"/>
      <c r="I56" s="82"/>
    </row>
    <row r="57" spans="1:9">
      <c r="A57" s="82"/>
      <c r="B57" s="82"/>
      <c r="C57" s="82"/>
      <c r="D57" s="83"/>
      <c r="E57" s="82"/>
      <c r="F57" s="82"/>
      <c r="G57" s="82"/>
      <c r="H57" s="82"/>
      <c r="I57" s="82"/>
    </row>
    <row r="58" spans="1:9">
      <c r="A58" s="82"/>
      <c r="B58" s="82"/>
      <c r="C58" s="82"/>
      <c r="D58" s="83"/>
      <c r="E58" s="82"/>
      <c r="F58" s="82"/>
      <c r="G58" s="82"/>
      <c r="H58" s="82"/>
      <c r="I58" s="82"/>
    </row>
    <row r="59" spans="1:9">
      <c r="A59" s="82"/>
      <c r="B59" s="82"/>
      <c r="C59" s="82"/>
      <c r="D59" s="83"/>
      <c r="E59" s="82"/>
      <c r="F59" s="82"/>
      <c r="G59" s="82"/>
      <c r="H59" s="82"/>
      <c r="I59" s="82"/>
    </row>
    <row r="60" spans="1:9">
      <c r="A60" s="82"/>
      <c r="B60" s="82"/>
      <c r="C60" s="82"/>
      <c r="D60" s="83"/>
      <c r="E60" s="82"/>
      <c r="F60" s="82"/>
      <c r="G60" s="82"/>
      <c r="H60" s="82"/>
      <c r="I60" s="82"/>
    </row>
    <row r="61" spans="1:9">
      <c r="A61" s="82"/>
      <c r="B61" s="82"/>
      <c r="C61" s="82"/>
      <c r="D61" s="83"/>
      <c r="E61" s="82"/>
      <c r="F61" s="82"/>
      <c r="G61" s="82"/>
      <c r="H61" s="82"/>
      <c r="I61" s="82"/>
    </row>
    <row r="62" spans="1:9">
      <c r="A62" s="82"/>
      <c r="B62" s="82"/>
      <c r="C62" s="82"/>
      <c r="D62" s="83"/>
      <c r="E62" s="82"/>
      <c r="F62" s="82"/>
      <c r="G62" s="82"/>
      <c r="H62" s="82"/>
      <c r="I62" s="82"/>
    </row>
    <row r="63" spans="1:9">
      <c r="A63" s="82"/>
      <c r="B63" s="82"/>
      <c r="C63" s="82"/>
      <c r="D63" s="83"/>
      <c r="E63" s="82"/>
      <c r="F63" s="82"/>
      <c r="G63" s="82"/>
      <c r="H63" s="82"/>
      <c r="I63" s="82"/>
    </row>
    <row r="64" spans="1:9">
      <c r="A64" s="82"/>
      <c r="B64" s="82"/>
      <c r="C64" s="82"/>
      <c r="D64" s="83"/>
      <c r="E64" s="82"/>
      <c r="F64" s="82"/>
      <c r="G64" s="82"/>
      <c r="H64" s="82"/>
      <c r="I64" s="82"/>
    </row>
    <row r="65" spans="1:9">
      <c r="A65" s="82"/>
      <c r="B65" s="82"/>
      <c r="C65" s="82"/>
      <c r="D65" s="83"/>
      <c r="E65" s="82"/>
      <c r="F65" s="82"/>
      <c r="G65" s="82"/>
      <c r="H65" s="82"/>
      <c r="I65" s="82"/>
    </row>
    <row r="66" spans="1:9">
      <c r="A66" s="82"/>
      <c r="B66" s="82"/>
      <c r="C66" s="82"/>
      <c r="D66" s="83"/>
      <c r="E66" s="82"/>
      <c r="F66" s="82"/>
      <c r="G66" s="82"/>
      <c r="H66" s="82"/>
      <c r="I66" s="82"/>
    </row>
    <row r="67" spans="1:9">
      <c r="A67" s="82"/>
      <c r="B67" s="82"/>
      <c r="C67" s="82"/>
      <c r="D67" s="83"/>
      <c r="E67" s="82"/>
      <c r="F67" s="82"/>
      <c r="G67" s="82"/>
      <c r="H67" s="82"/>
      <c r="I67" s="82"/>
    </row>
    <row r="68" spans="1:9">
      <c r="A68" s="82"/>
      <c r="B68" s="82"/>
      <c r="C68" s="82"/>
      <c r="D68" s="83"/>
      <c r="E68" s="82"/>
      <c r="F68" s="82"/>
      <c r="G68" s="82"/>
      <c r="H68" s="82"/>
      <c r="I68" s="82"/>
    </row>
    <row r="69" spans="1:9">
      <c r="A69" s="82"/>
      <c r="B69" s="82"/>
      <c r="C69" s="82"/>
      <c r="D69" s="83"/>
      <c r="E69" s="82"/>
      <c r="F69" s="82"/>
      <c r="G69" s="82"/>
      <c r="H69" s="82"/>
      <c r="I69" s="82"/>
    </row>
    <row r="70" spans="1:9">
      <c r="A70" s="82"/>
      <c r="B70" s="82"/>
      <c r="C70" s="82"/>
      <c r="D70" s="83"/>
      <c r="E70" s="82"/>
      <c r="F70" s="82"/>
      <c r="G70" s="82"/>
      <c r="H70" s="82"/>
      <c r="I70" s="82"/>
    </row>
    <row r="71" spans="1:9">
      <c r="A71" s="82"/>
      <c r="B71" s="82"/>
      <c r="C71" s="82"/>
      <c r="D71" s="83"/>
      <c r="E71" s="82"/>
      <c r="F71" s="82"/>
      <c r="G71" s="82"/>
      <c r="H71" s="82"/>
      <c r="I71" s="82"/>
    </row>
    <row r="72" spans="1:9">
      <c r="A72" s="82"/>
      <c r="B72" s="82"/>
      <c r="C72" s="82"/>
      <c r="D72" s="83"/>
      <c r="E72" s="82"/>
      <c r="F72" s="82"/>
      <c r="G72" s="82"/>
      <c r="H72" s="82"/>
      <c r="I72" s="82"/>
    </row>
    <row r="73" spans="1:9">
      <c r="A73" s="82"/>
      <c r="B73" s="82"/>
      <c r="C73" s="82"/>
      <c r="D73" s="83"/>
      <c r="E73" s="82"/>
      <c r="F73" s="82"/>
      <c r="G73" s="82"/>
      <c r="H73" s="82"/>
      <c r="I73" s="82"/>
    </row>
    <row r="74" spans="1:9">
      <c r="A74" s="82"/>
      <c r="B74" s="82"/>
      <c r="C74" s="82"/>
      <c r="D74" s="83"/>
      <c r="E74" s="82"/>
      <c r="F74" s="82"/>
      <c r="G74" s="82"/>
      <c r="H74" s="82"/>
      <c r="I74" s="82"/>
    </row>
    <row r="75" spans="1:9">
      <c r="A75" s="82"/>
      <c r="B75" s="82"/>
      <c r="C75" s="82"/>
      <c r="D75" s="83"/>
      <c r="E75" s="82"/>
      <c r="F75" s="82"/>
      <c r="G75" s="82"/>
      <c r="H75" s="82"/>
      <c r="I75" s="82"/>
    </row>
    <row r="76" spans="1:9">
      <c r="A76" s="82"/>
      <c r="B76" s="82"/>
      <c r="C76" s="82"/>
      <c r="D76" s="83"/>
      <c r="E76" s="82"/>
      <c r="F76" s="82"/>
      <c r="G76" s="82"/>
      <c r="H76" s="82"/>
      <c r="I76" s="82"/>
    </row>
    <row r="77" spans="1:9">
      <c r="A77" s="82"/>
      <c r="B77" s="82"/>
      <c r="C77" s="82"/>
      <c r="D77" s="83"/>
      <c r="E77" s="82"/>
      <c r="F77" s="82"/>
      <c r="G77" s="82"/>
      <c r="H77" s="82"/>
      <c r="I77" s="82"/>
    </row>
    <row r="78" spans="1:9">
      <c r="A78" s="82"/>
      <c r="B78" s="82"/>
      <c r="C78" s="82"/>
      <c r="D78" s="83"/>
      <c r="E78" s="82"/>
      <c r="F78" s="82"/>
      <c r="G78" s="82"/>
      <c r="H78" s="82"/>
      <c r="I78" s="82"/>
    </row>
    <row r="79" spans="1:9">
      <c r="A79" s="82"/>
      <c r="B79" s="82"/>
      <c r="C79" s="82"/>
      <c r="D79" s="83"/>
      <c r="E79" s="82"/>
      <c r="F79" s="82"/>
      <c r="G79" s="82"/>
      <c r="H79" s="82"/>
      <c r="I79" s="82"/>
    </row>
    <row r="80" spans="1:9">
      <c r="A80" s="82"/>
      <c r="B80" s="82"/>
      <c r="C80" s="82"/>
      <c r="D80" s="83"/>
      <c r="E80" s="82"/>
      <c r="F80" s="82"/>
      <c r="G80" s="82"/>
      <c r="H80" s="82"/>
      <c r="I80" s="82"/>
    </row>
    <row r="81" spans="1:9">
      <c r="A81" s="82"/>
      <c r="B81" s="82"/>
      <c r="C81" s="82"/>
      <c r="D81" s="83"/>
      <c r="E81" s="82"/>
      <c r="F81" s="82"/>
      <c r="G81" s="82"/>
      <c r="H81" s="82"/>
      <c r="I81" s="82"/>
    </row>
    <row r="82" spans="1:9">
      <c r="A82" s="82"/>
      <c r="B82" s="82"/>
      <c r="C82" s="82"/>
      <c r="D82" s="83"/>
      <c r="E82" s="82"/>
      <c r="F82" s="82"/>
      <c r="G82" s="82"/>
      <c r="H82" s="82"/>
      <c r="I82" s="82"/>
    </row>
    <row r="83" spans="1:9">
      <c r="A83" s="82"/>
      <c r="B83" s="82"/>
      <c r="C83" s="82"/>
      <c r="D83" s="83"/>
      <c r="E83" s="82"/>
      <c r="F83" s="82"/>
      <c r="G83" s="82"/>
      <c r="H83" s="82"/>
      <c r="I83" s="82"/>
    </row>
    <row r="84" spans="1:9">
      <c r="A84" s="82"/>
      <c r="B84" s="82"/>
      <c r="C84" s="82"/>
      <c r="D84" s="83"/>
      <c r="E84" s="82"/>
      <c r="F84" s="82"/>
      <c r="G84" s="82"/>
      <c r="H84" s="82"/>
      <c r="I84" s="82"/>
    </row>
    <row r="85" spans="1:9">
      <c r="A85" s="82"/>
      <c r="B85" s="82"/>
      <c r="C85" s="82"/>
      <c r="D85" s="83"/>
      <c r="E85" s="82"/>
      <c r="F85" s="82"/>
      <c r="G85" s="82"/>
      <c r="H85" s="82"/>
      <c r="I85" s="82"/>
    </row>
    <row r="86" spans="1:9">
      <c r="A86" s="82"/>
      <c r="B86" s="82"/>
      <c r="C86" s="82"/>
      <c r="D86" s="83"/>
      <c r="E86" s="82"/>
      <c r="F86" s="82"/>
      <c r="G86" s="82"/>
      <c r="H86" s="82"/>
      <c r="I86" s="82"/>
    </row>
    <row r="87" spans="1:9">
      <c r="A87" s="82"/>
      <c r="B87" s="82"/>
      <c r="C87" s="82"/>
      <c r="D87" s="83"/>
      <c r="E87" s="82"/>
      <c r="F87" s="82"/>
      <c r="G87" s="82"/>
      <c r="H87" s="82"/>
      <c r="I87" s="82"/>
    </row>
    <row r="88" spans="1:9">
      <c r="A88" s="82"/>
      <c r="B88" s="82"/>
      <c r="C88" s="82"/>
      <c r="D88" s="83"/>
      <c r="E88" s="82"/>
      <c r="F88" s="82"/>
      <c r="G88" s="82"/>
      <c r="H88" s="82"/>
      <c r="I88" s="82"/>
    </row>
    <row r="89" spans="1:9">
      <c r="A89" s="82"/>
      <c r="B89" s="82"/>
      <c r="C89" s="82"/>
      <c r="D89" s="83"/>
      <c r="E89" s="82"/>
      <c r="F89" s="82"/>
      <c r="G89" s="82"/>
      <c r="H89" s="82"/>
      <c r="I89" s="82"/>
    </row>
    <row r="90" spans="1:9">
      <c r="A90" s="82"/>
      <c r="B90" s="82"/>
      <c r="C90" s="82"/>
      <c r="D90" s="83"/>
      <c r="E90" s="82"/>
      <c r="F90" s="82"/>
      <c r="G90" s="82"/>
      <c r="H90" s="82"/>
      <c r="I90" s="82"/>
    </row>
    <row r="91" spans="1:9">
      <c r="A91" s="82"/>
      <c r="B91" s="82"/>
      <c r="C91" s="82"/>
      <c r="D91" s="83"/>
      <c r="E91" s="82"/>
      <c r="F91" s="82"/>
      <c r="G91" s="82"/>
      <c r="H91" s="82"/>
      <c r="I91" s="82"/>
    </row>
    <row r="92" spans="1:9">
      <c r="A92" s="82"/>
      <c r="B92" s="82"/>
      <c r="C92" s="82"/>
      <c r="D92" s="83"/>
      <c r="E92" s="82"/>
      <c r="F92" s="82"/>
      <c r="G92" s="82"/>
      <c r="H92" s="82"/>
      <c r="I92" s="82"/>
    </row>
    <row r="93" spans="1:9">
      <c r="A93" s="82"/>
      <c r="B93" s="82"/>
      <c r="C93" s="82"/>
      <c r="D93" s="83"/>
      <c r="E93" s="82"/>
      <c r="F93" s="82"/>
      <c r="G93" s="82"/>
      <c r="H93" s="82"/>
      <c r="I93" s="82"/>
    </row>
    <row r="94" spans="1:9">
      <c r="A94" s="82"/>
      <c r="B94" s="82"/>
      <c r="C94" s="82"/>
      <c r="D94" s="83"/>
      <c r="E94" s="82"/>
      <c r="F94" s="82"/>
      <c r="G94" s="82"/>
      <c r="H94" s="82"/>
      <c r="I94" s="82"/>
    </row>
    <row r="95" spans="1:9">
      <c r="A95" s="82"/>
      <c r="B95" s="82"/>
      <c r="C95" s="82"/>
      <c r="D95" s="83"/>
      <c r="E95" s="82"/>
      <c r="F95" s="82"/>
      <c r="G95" s="82"/>
      <c r="H95" s="82"/>
      <c r="I95" s="82"/>
    </row>
    <row r="96" spans="1:9">
      <c r="A96" s="82"/>
      <c r="B96" s="82"/>
      <c r="C96" s="82"/>
      <c r="D96" s="83"/>
      <c r="E96" s="82"/>
      <c r="F96" s="82"/>
      <c r="G96" s="82"/>
      <c r="H96" s="82"/>
      <c r="I96" s="82"/>
    </row>
    <row r="97" spans="1:9">
      <c r="A97" s="82"/>
      <c r="B97" s="82"/>
      <c r="C97" s="82"/>
      <c r="D97" s="83"/>
      <c r="E97" s="82"/>
      <c r="F97" s="82"/>
      <c r="G97" s="82"/>
      <c r="H97" s="82"/>
      <c r="I97" s="82"/>
    </row>
    <row r="98" spans="1:9">
      <c r="A98" s="82"/>
      <c r="B98" s="82"/>
      <c r="C98" s="82"/>
      <c r="D98" s="83"/>
      <c r="E98" s="82"/>
      <c r="F98" s="82"/>
      <c r="G98" s="82"/>
      <c r="H98" s="82"/>
      <c r="I98" s="82"/>
    </row>
    <row r="99" spans="1:9">
      <c r="A99" s="82"/>
      <c r="B99" s="82"/>
      <c r="C99" s="82"/>
      <c r="D99" s="83"/>
      <c r="E99" s="82"/>
      <c r="F99" s="82"/>
      <c r="G99" s="82"/>
      <c r="H99" s="82"/>
      <c r="I99" s="82"/>
    </row>
    <row r="100" spans="1:9">
      <c r="A100" s="82"/>
      <c r="B100" s="82"/>
      <c r="C100" s="82"/>
      <c r="D100" s="83"/>
      <c r="E100" s="82"/>
      <c r="F100" s="82"/>
      <c r="G100" s="82"/>
      <c r="H100" s="82"/>
      <c r="I100" s="82"/>
    </row>
    <row r="101" spans="1:9">
      <c r="A101" s="82"/>
      <c r="B101" s="82"/>
      <c r="C101" s="82"/>
      <c r="D101" s="83"/>
      <c r="E101" s="82"/>
      <c r="F101" s="82"/>
      <c r="G101" s="82"/>
      <c r="H101" s="82"/>
      <c r="I101" s="82"/>
    </row>
    <row r="102" spans="1:9">
      <c r="A102" s="82"/>
      <c r="B102" s="82"/>
      <c r="C102" s="82"/>
      <c r="D102" s="83"/>
      <c r="E102" s="82"/>
      <c r="F102" s="82"/>
      <c r="G102" s="82"/>
      <c r="H102" s="82"/>
      <c r="I102" s="82"/>
    </row>
    <row r="103" spans="1:9">
      <c r="A103" s="82"/>
      <c r="B103" s="82"/>
      <c r="C103" s="82"/>
      <c r="D103" s="83"/>
      <c r="E103" s="82"/>
      <c r="F103" s="82"/>
      <c r="G103" s="82"/>
      <c r="H103" s="82"/>
      <c r="I103" s="82"/>
    </row>
    <row r="104" spans="1:9">
      <c r="A104" s="82"/>
      <c r="B104" s="82"/>
      <c r="C104" s="82"/>
      <c r="D104" s="83"/>
      <c r="E104" s="82"/>
      <c r="F104" s="82"/>
      <c r="G104" s="82"/>
      <c r="H104" s="82"/>
      <c r="I104" s="82"/>
    </row>
    <row r="105" spans="1:9">
      <c r="A105" s="82"/>
      <c r="B105" s="82"/>
      <c r="C105" s="82"/>
      <c r="D105" s="83"/>
      <c r="E105" s="82"/>
      <c r="F105" s="82"/>
      <c r="G105" s="82"/>
      <c r="H105" s="82"/>
      <c r="I105" s="82"/>
    </row>
    <row r="106" spans="1:9">
      <c r="A106" s="82"/>
      <c r="B106" s="82"/>
      <c r="C106" s="82"/>
      <c r="D106" s="83"/>
      <c r="E106" s="82"/>
      <c r="F106" s="82"/>
      <c r="G106" s="82"/>
      <c r="H106" s="82"/>
      <c r="I106" s="82"/>
    </row>
    <row r="107" spans="1:9">
      <c r="A107" s="82"/>
      <c r="B107" s="82"/>
      <c r="C107" s="82"/>
      <c r="D107" s="83"/>
      <c r="E107" s="82"/>
      <c r="F107" s="82"/>
      <c r="G107" s="82"/>
      <c r="H107" s="82"/>
      <c r="I107" s="82"/>
    </row>
    <row r="108" spans="1:9">
      <c r="A108" s="82"/>
      <c r="B108" s="82"/>
      <c r="C108" s="82"/>
      <c r="D108" s="83"/>
      <c r="E108" s="82"/>
      <c r="F108" s="82"/>
      <c r="G108" s="82"/>
      <c r="H108" s="82"/>
      <c r="I108" s="82"/>
    </row>
    <row r="109" spans="1:9">
      <c r="A109" s="82"/>
      <c r="B109" s="82"/>
      <c r="C109" s="82"/>
      <c r="D109" s="83"/>
      <c r="E109" s="82"/>
      <c r="F109" s="82"/>
      <c r="G109" s="82"/>
      <c r="H109" s="82"/>
      <c r="I109" s="82"/>
    </row>
    <row r="110" spans="1:9">
      <c r="A110" s="82"/>
      <c r="B110" s="82"/>
      <c r="C110" s="82"/>
      <c r="D110" s="83"/>
      <c r="E110" s="82"/>
      <c r="F110" s="82"/>
      <c r="G110" s="82"/>
      <c r="H110" s="82"/>
      <c r="I110" s="82"/>
    </row>
    <row r="111" spans="1:9">
      <c r="A111" s="82"/>
      <c r="B111" s="82"/>
      <c r="C111" s="82"/>
      <c r="D111" s="83"/>
      <c r="E111" s="82"/>
      <c r="F111" s="82"/>
      <c r="G111" s="82"/>
      <c r="H111" s="82"/>
      <c r="I111" s="82"/>
    </row>
    <row r="112" spans="1:9">
      <c r="A112" s="82"/>
      <c r="B112" s="82"/>
      <c r="C112" s="82"/>
      <c r="D112" s="83"/>
      <c r="E112" s="82"/>
      <c r="F112" s="82"/>
      <c r="G112" s="82"/>
      <c r="H112" s="82"/>
      <c r="I112" s="82"/>
    </row>
    <row r="113" spans="1:9">
      <c r="A113" s="82"/>
      <c r="B113" s="82"/>
      <c r="C113" s="82"/>
      <c r="D113" s="83"/>
      <c r="E113" s="82"/>
      <c r="F113" s="82"/>
      <c r="G113" s="82"/>
      <c r="H113" s="82"/>
      <c r="I113" s="82"/>
    </row>
    <row r="114" spans="1:9">
      <c r="A114" s="82"/>
      <c r="B114" s="82"/>
      <c r="C114" s="82"/>
      <c r="D114" s="83"/>
      <c r="E114" s="82"/>
      <c r="F114" s="82"/>
      <c r="G114" s="82"/>
      <c r="H114" s="82"/>
      <c r="I114" s="82"/>
    </row>
    <row r="115" spans="1:9">
      <c r="A115" s="82"/>
      <c r="B115" s="82"/>
      <c r="C115" s="82"/>
      <c r="D115" s="83"/>
      <c r="E115" s="82"/>
      <c r="F115" s="82"/>
      <c r="G115" s="82"/>
      <c r="H115" s="82"/>
      <c r="I115" s="82"/>
    </row>
    <row r="116" spans="1:9">
      <c r="A116" s="82"/>
      <c r="B116" s="82"/>
      <c r="C116" s="82"/>
      <c r="D116" s="83"/>
      <c r="E116" s="82"/>
      <c r="F116" s="82"/>
      <c r="G116" s="82"/>
      <c r="H116" s="82"/>
      <c r="I116" s="82"/>
    </row>
    <row r="117" spans="1:9">
      <c r="A117" s="82"/>
      <c r="B117" s="82"/>
      <c r="C117" s="82"/>
      <c r="D117" s="83"/>
      <c r="E117" s="82"/>
      <c r="F117" s="82"/>
      <c r="G117" s="82"/>
      <c r="H117" s="82"/>
      <c r="I117" s="82"/>
    </row>
    <row r="118" spans="1:9">
      <c r="A118" s="82"/>
      <c r="B118" s="82"/>
      <c r="C118" s="82"/>
      <c r="D118" s="83"/>
      <c r="E118" s="82"/>
      <c r="F118" s="82"/>
      <c r="G118" s="82"/>
      <c r="H118" s="82"/>
      <c r="I118" s="82"/>
    </row>
    <row r="119" spans="1:9">
      <c r="A119" s="82"/>
      <c r="B119" s="82"/>
      <c r="C119" s="82"/>
      <c r="D119" s="83"/>
      <c r="E119" s="82"/>
      <c r="F119" s="82"/>
      <c r="G119" s="82"/>
      <c r="H119" s="82"/>
      <c r="I119" s="82"/>
    </row>
    <row r="120" spans="1:9">
      <c r="A120" s="82"/>
      <c r="B120" s="82"/>
      <c r="C120" s="82"/>
      <c r="D120" s="83"/>
      <c r="E120" s="82"/>
      <c r="F120" s="82"/>
      <c r="G120" s="82"/>
      <c r="H120" s="82"/>
      <c r="I120" s="82"/>
    </row>
    <row r="121" spans="1:9">
      <c r="A121" s="82"/>
      <c r="B121" s="82"/>
      <c r="C121" s="82"/>
      <c r="D121" s="83"/>
      <c r="E121" s="82"/>
      <c r="F121" s="82"/>
      <c r="G121" s="82"/>
      <c r="H121" s="82"/>
      <c r="I121" s="82"/>
    </row>
    <row r="122" spans="1:9">
      <c r="A122" s="82"/>
      <c r="B122" s="82"/>
      <c r="C122" s="82"/>
      <c r="D122" s="83"/>
      <c r="E122" s="82"/>
      <c r="F122" s="82"/>
      <c r="G122" s="82"/>
      <c r="H122" s="82"/>
      <c r="I122" s="82"/>
    </row>
    <row r="123" spans="1:9">
      <c r="A123" s="82"/>
      <c r="B123" s="82"/>
      <c r="C123" s="82"/>
      <c r="D123" s="83"/>
      <c r="E123" s="82"/>
      <c r="F123" s="82"/>
      <c r="G123" s="82"/>
      <c r="H123" s="82"/>
      <c r="I123" s="82"/>
    </row>
    <row r="124" spans="1:9">
      <c r="A124" s="82"/>
      <c r="B124" s="82"/>
      <c r="C124" s="82"/>
      <c r="D124" s="83"/>
      <c r="E124" s="82"/>
      <c r="F124" s="82"/>
      <c r="G124" s="82"/>
      <c r="H124" s="82"/>
      <c r="I124" s="82"/>
    </row>
    <row r="125" spans="1:9">
      <c r="A125" s="82"/>
      <c r="B125" s="82"/>
      <c r="C125" s="82"/>
      <c r="D125" s="83"/>
      <c r="E125" s="82"/>
      <c r="F125" s="82"/>
      <c r="G125" s="82"/>
      <c r="H125" s="82"/>
      <c r="I125" s="82"/>
    </row>
    <row r="126" spans="1:9">
      <c r="A126" s="82"/>
      <c r="B126" s="82"/>
      <c r="C126" s="82"/>
      <c r="D126" s="83"/>
      <c r="E126" s="82"/>
      <c r="F126" s="82"/>
      <c r="G126" s="82"/>
      <c r="H126" s="82"/>
      <c r="I126" s="82"/>
    </row>
    <row r="127" spans="1:9">
      <c r="A127" s="82"/>
      <c r="B127" s="82"/>
      <c r="C127" s="82"/>
      <c r="D127" s="83"/>
      <c r="E127" s="82"/>
      <c r="F127" s="82"/>
      <c r="G127" s="82"/>
      <c r="H127" s="82"/>
      <c r="I127" s="82"/>
    </row>
    <row r="128" spans="1:9">
      <c r="A128" s="82"/>
      <c r="B128" s="82"/>
      <c r="C128" s="82"/>
      <c r="D128" s="83"/>
      <c r="E128" s="82"/>
      <c r="F128" s="82"/>
      <c r="G128" s="82"/>
      <c r="H128" s="82"/>
      <c r="I128" s="82"/>
    </row>
    <row r="129" spans="1:9">
      <c r="A129" s="82"/>
      <c r="B129" s="82"/>
      <c r="C129" s="82"/>
      <c r="D129" s="83"/>
      <c r="E129" s="82"/>
      <c r="F129" s="82"/>
      <c r="G129" s="82"/>
      <c r="H129" s="82"/>
      <c r="I129" s="82"/>
    </row>
    <row r="130" spans="1:9">
      <c r="A130" s="82"/>
      <c r="B130" s="82"/>
      <c r="C130" s="82"/>
      <c r="D130" s="83"/>
      <c r="E130" s="82"/>
      <c r="F130" s="82"/>
      <c r="G130" s="82"/>
      <c r="H130" s="82"/>
      <c r="I130" s="82"/>
    </row>
    <row r="131" spans="1:9">
      <c r="A131" s="82"/>
      <c r="B131" s="82"/>
      <c r="C131" s="82"/>
      <c r="D131" s="83"/>
      <c r="E131" s="82"/>
      <c r="F131" s="82"/>
      <c r="G131" s="82"/>
      <c r="H131" s="82"/>
      <c r="I131" s="82"/>
    </row>
    <row r="132" spans="1:9">
      <c r="A132" s="82"/>
      <c r="B132" s="82"/>
      <c r="C132" s="82"/>
      <c r="D132" s="83"/>
      <c r="E132" s="82"/>
      <c r="F132" s="82"/>
      <c r="G132" s="82"/>
      <c r="H132" s="82"/>
      <c r="I132" s="82"/>
    </row>
    <row r="133" spans="1:9">
      <c r="A133" s="82"/>
      <c r="B133" s="82"/>
      <c r="C133" s="82"/>
      <c r="D133" s="83"/>
      <c r="E133" s="82"/>
      <c r="F133" s="82"/>
      <c r="G133" s="82"/>
      <c r="H133" s="82"/>
      <c r="I133" s="82"/>
    </row>
    <row r="134" spans="1:9">
      <c r="A134" s="82"/>
      <c r="B134" s="82"/>
      <c r="C134" s="82"/>
      <c r="D134" s="83"/>
      <c r="E134" s="82"/>
      <c r="F134" s="82"/>
      <c r="G134" s="82"/>
      <c r="H134" s="82"/>
      <c r="I134" s="82"/>
    </row>
    <row r="135" spans="1:9">
      <c r="A135" s="82"/>
      <c r="B135" s="82"/>
      <c r="C135" s="82"/>
      <c r="D135" s="83"/>
      <c r="E135" s="82"/>
      <c r="F135" s="82"/>
      <c r="G135" s="82"/>
      <c r="H135" s="82"/>
      <c r="I135" s="82"/>
    </row>
    <row r="136" spans="1:9">
      <c r="A136" s="82"/>
      <c r="B136" s="82"/>
      <c r="C136" s="82"/>
      <c r="D136" s="83"/>
      <c r="E136" s="82"/>
      <c r="F136" s="82"/>
      <c r="G136" s="82"/>
      <c r="H136" s="82"/>
      <c r="I136" s="82"/>
    </row>
    <row r="137" spans="1:9">
      <c r="A137" s="82"/>
      <c r="B137" s="82"/>
      <c r="C137" s="82"/>
      <c r="D137" s="83"/>
      <c r="E137" s="82"/>
      <c r="F137" s="82"/>
      <c r="G137" s="82"/>
      <c r="H137" s="82"/>
      <c r="I137" s="82"/>
    </row>
    <row r="138" spans="1:9">
      <c r="A138" s="82"/>
      <c r="B138" s="82"/>
      <c r="C138" s="82"/>
      <c r="D138" s="83"/>
      <c r="E138" s="82"/>
      <c r="F138" s="82"/>
      <c r="G138" s="82"/>
      <c r="H138" s="82"/>
      <c r="I138" s="82"/>
    </row>
    <row r="139" spans="1:9">
      <c r="A139" s="82"/>
      <c r="B139" s="82"/>
      <c r="C139" s="82"/>
      <c r="D139" s="83"/>
      <c r="E139" s="82"/>
      <c r="F139" s="82"/>
      <c r="G139" s="82"/>
      <c r="H139" s="82"/>
      <c r="I139" s="82"/>
    </row>
    <row r="140" spans="1:9">
      <c r="A140" s="82"/>
      <c r="B140" s="82"/>
      <c r="C140" s="82"/>
      <c r="D140" s="83"/>
      <c r="E140" s="82"/>
      <c r="F140" s="82"/>
      <c r="G140" s="82"/>
      <c r="H140" s="82"/>
      <c r="I140" s="82"/>
    </row>
    <row r="141" spans="1:9">
      <c r="A141" s="82"/>
      <c r="B141" s="82"/>
      <c r="C141" s="82"/>
      <c r="D141" s="83"/>
      <c r="E141" s="82"/>
      <c r="F141" s="82"/>
      <c r="G141" s="82"/>
      <c r="H141" s="82"/>
      <c r="I141" s="82"/>
    </row>
    <row r="142" spans="1:9">
      <c r="A142" s="82"/>
      <c r="B142" s="82"/>
      <c r="C142" s="82"/>
      <c r="D142" s="83"/>
      <c r="E142" s="82"/>
      <c r="F142" s="82"/>
      <c r="G142" s="82"/>
      <c r="H142" s="82"/>
      <c r="I142" s="82"/>
    </row>
    <row r="143" spans="1:9">
      <c r="A143" s="82"/>
      <c r="B143" s="82"/>
      <c r="C143" s="82"/>
      <c r="D143" s="83"/>
      <c r="E143" s="82"/>
      <c r="F143" s="82"/>
      <c r="G143" s="82"/>
      <c r="H143" s="82"/>
      <c r="I143" s="82"/>
    </row>
    <row r="144" spans="1:9">
      <c r="A144" s="82"/>
      <c r="B144" s="82"/>
      <c r="C144" s="82"/>
      <c r="D144" s="83"/>
      <c r="E144" s="82"/>
      <c r="F144" s="82"/>
      <c r="G144" s="82"/>
      <c r="H144" s="82"/>
      <c r="I144" s="82"/>
    </row>
    <row r="145" spans="1:9">
      <c r="A145" s="82"/>
      <c r="B145" s="82"/>
      <c r="C145" s="82"/>
      <c r="D145" s="83"/>
      <c r="E145" s="82"/>
      <c r="F145" s="82"/>
      <c r="G145" s="82"/>
      <c r="H145" s="82"/>
      <c r="I145" s="82"/>
    </row>
    <row r="146" spans="1:9">
      <c r="A146" s="82"/>
      <c r="B146" s="82"/>
      <c r="C146" s="82"/>
      <c r="D146" s="83"/>
      <c r="E146" s="82"/>
      <c r="F146" s="82"/>
      <c r="G146" s="82"/>
      <c r="H146" s="82"/>
      <c r="I146" s="82"/>
    </row>
    <row r="147" spans="1:9">
      <c r="A147" s="82"/>
      <c r="B147" s="82"/>
      <c r="C147" s="82"/>
      <c r="D147" s="83"/>
      <c r="E147" s="82"/>
      <c r="F147" s="82"/>
      <c r="G147" s="82"/>
      <c r="H147" s="82"/>
      <c r="I147" s="82"/>
    </row>
    <row r="148" spans="1:9">
      <c r="A148" s="82"/>
      <c r="B148" s="82"/>
      <c r="C148" s="82"/>
      <c r="D148" s="83"/>
      <c r="E148" s="82"/>
      <c r="F148" s="82"/>
      <c r="G148" s="82"/>
      <c r="H148" s="82"/>
      <c r="I148" s="82"/>
    </row>
    <row r="149" spans="1:9">
      <c r="A149" s="82"/>
      <c r="B149" s="82"/>
      <c r="C149" s="82"/>
      <c r="D149" s="83"/>
      <c r="E149" s="82"/>
      <c r="F149" s="82"/>
      <c r="G149" s="82"/>
      <c r="H149" s="82"/>
      <c r="I149" s="82"/>
    </row>
    <row r="150" spans="1:9">
      <c r="A150" s="82"/>
      <c r="B150" s="82"/>
      <c r="C150" s="82"/>
      <c r="D150" s="83"/>
      <c r="E150" s="82"/>
      <c r="F150" s="82"/>
      <c r="G150" s="82"/>
      <c r="H150" s="82"/>
      <c r="I150" s="82"/>
    </row>
    <row r="151" spans="1:9">
      <c r="A151" s="82"/>
      <c r="B151" s="82"/>
      <c r="C151" s="82"/>
      <c r="D151" s="83"/>
      <c r="E151" s="82"/>
      <c r="F151" s="82"/>
      <c r="G151" s="82"/>
      <c r="H151" s="82"/>
      <c r="I151" s="82"/>
    </row>
    <row r="152" spans="1:9">
      <c r="A152" s="82"/>
      <c r="B152" s="82"/>
      <c r="C152" s="82"/>
      <c r="D152" s="83"/>
      <c r="E152" s="82"/>
      <c r="F152" s="82"/>
      <c r="G152" s="82"/>
      <c r="H152" s="82"/>
      <c r="I152" s="82"/>
    </row>
    <row r="153" spans="1:9">
      <c r="A153" s="82"/>
      <c r="B153" s="82"/>
      <c r="C153" s="82"/>
      <c r="D153" s="83"/>
      <c r="E153" s="82"/>
      <c r="F153" s="82"/>
      <c r="G153" s="82"/>
      <c r="H153" s="82"/>
      <c r="I153" s="82"/>
    </row>
    <row r="154" spans="1:9">
      <c r="A154" s="82"/>
      <c r="B154" s="82"/>
      <c r="C154" s="82"/>
      <c r="D154" s="83"/>
      <c r="E154" s="82"/>
      <c r="F154" s="82"/>
      <c r="G154" s="82"/>
      <c r="H154" s="82"/>
      <c r="I154" s="82"/>
    </row>
    <row r="155" spans="1:9">
      <c r="A155" s="82"/>
      <c r="B155" s="82"/>
      <c r="C155" s="82"/>
      <c r="D155" s="83"/>
      <c r="E155" s="82"/>
      <c r="F155" s="82"/>
      <c r="G155" s="82"/>
      <c r="H155" s="82"/>
      <c r="I155" s="82"/>
    </row>
    <row r="156" spans="1:9">
      <c r="A156" s="82"/>
      <c r="B156" s="82"/>
      <c r="C156" s="82"/>
      <c r="D156" s="83"/>
      <c r="E156" s="82"/>
      <c r="F156" s="82"/>
      <c r="G156" s="82"/>
      <c r="H156" s="82"/>
      <c r="I156" s="82"/>
    </row>
    <row r="157" spans="1:9">
      <c r="A157" s="82"/>
      <c r="B157" s="82"/>
      <c r="C157" s="82"/>
      <c r="D157" s="83"/>
      <c r="E157" s="82"/>
      <c r="F157" s="82"/>
      <c r="G157" s="82"/>
      <c r="H157" s="82"/>
      <c r="I157" s="82"/>
    </row>
    <row r="158" spans="1:9">
      <c r="A158" s="82"/>
      <c r="B158" s="82"/>
      <c r="C158" s="82"/>
      <c r="D158" s="83"/>
      <c r="E158" s="82"/>
      <c r="F158" s="82"/>
      <c r="G158" s="82"/>
      <c r="H158" s="82"/>
      <c r="I158" s="82"/>
    </row>
    <row r="159" spans="1:9">
      <c r="A159" s="82"/>
      <c r="B159" s="82"/>
      <c r="C159" s="82"/>
      <c r="D159" s="83"/>
      <c r="E159" s="82"/>
      <c r="F159" s="82"/>
      <c r="G159" s="82"/>
      <c r="H159" s="82"/>
      <c r="I159" s="82"/>
    </row>
    <row r="160" spans="1:9">
      <c r="A160" s="82"/>
      <c r="B160" s="82"/>
      <c r="C160" s="82"/>
      <c r="D160" s="83"/>
      <c r="E160" s="82"/>
      <c r="F160" s="82"/>
      <c r="G160" s="82"/>
      <c r="H160" s="82"/>
      <c r="I160" s="82"/>
    </row>
    <row r="161" spans="1:9">
      <c r="A161" s="82"/>
      <c r="B161" s="82"/>
      <c r="C161" s="82"/>
      <c r="D161" s="83"/>
      <c r="E161" s="82"/>
      <c r="F161" s="82"/>
      <c r="G161" s="82"/>
      <c r="H161" s="82"/>
      <c r="I161" s="82"/>
    </row>
    <row r="162" spans="1:9">
      <c r="A162" s="82"/>
      <c r="B162" s="82"/>
      <c r="C162" s="82"/>
      <c r="D162" s="83"/>
      <c r="E162" s="82"/>
      <c r="F162" s="82"/>
      <c r="G162" s="82"/>
      <c r="H162" s="82"/>
      <c r="I162" s="82"/>
    </row>
    <row r="163" spans="1:9">
      <c r="A163" s="82"/>
      <c r="B163" s="82"/>
      <c r="C163" s="82"/>
      <c r="D163" s="83"/>
      <c r="E163" s="82"/>
      <c r="F163" s="82"/>
      <c r="G163" s="82"/>
      <c r="H163" s="82"/>
      <c r="I163" s="82"/>
    </row>
    <row r="164" spans="1:9">
      <c r="A164" s="82"/>
      <c r="B164" s="82"/>
      <c r="C164" s="82"/>
      <c r="D164" s="83"/>
      <c r="E164" s="82"/>
      <c r="F164" s="82"/>
      <c r="G164" s="82"/>
      <c r="H164" s="82"/>
      <c r="I164" s="82"/>
    </row>
    <row r="165" spans="1:9">
      <c r="A165" s="82"/>
      <c r="B165" s="82"/>
      <c r="C165" s="82"/>
      <c r="D165" s="83"/>
      <c r="E165" s="82"/>
      <c r="F165" s="82"/>
      <c r="G165" s="82"/>
      <c r="H165" s="82"/>
      <c r="I165" s="82"/>
    </row>
    <row r="166" spans="1:9">
      <c r="A166" s="82"/>
      <c r="B166" s="82"/>
      <c r="C166" s="82"/>
      <c r="D166" s="83"/>
      <c r="E166" s="82"/>
      <c r="F166" s="82"/>
      <c r="G166" s="82"/>
      <c r="H166" s="82"/>
      <c r="I166" s="82"/>
    </row>
    <row r="167" spans="1:9">
      <c r="A167" s="82"/>
      <c r="B167" s="82"/>
      <c r="C167" s="82"/>
      <c r="D167" s="83"/>
      <c r="E167" s="82"/>
      <c r="F167" s="82"/>
      <c r="G167" s="82"/>
      <c r="H167" s="82"/>
      <c r="I167" s="82"/>
    </row>
    <row r="168" spans="1:9">
      <c r="A168" s="82"/>
      <c r="B168" s="82"/>
      <c r="C168" s="82"/>
      <c r="D168" s="83"/>
      <c r="E168" s="82"/>
      <c r="F168" s="82"/>
      <c r="G168" s="82"/>
      <c r="H168" s="82"/>
      <c r="I168" s="82"/>
    </row>
    <row r="169" spans="1:9">
      <c r="A169" s="82"/>
      <c r="B169" s="82"/>
      <c r="C169" s="82"/>
      <c r="D169" s="83"/>
      <c r="E169" s="82"/>
      <c r="F169" s="82"/>
      <c r="G169" s="82"/>
      <c r="H169" s="82"/>
      <c r="I169" s="82"/>
    </row>
    <row r="170" spans="1:9">
      <c r="A170" s="82"/>
      <c r="B170" s="82"/>
      <c r="C170" s="82"/>
      <c r="D170" s="83"/>
      <c r="E170" s="82"/>
      <c r="F170" s="82"/>
      <c r="G170" s="82"/>
      <c r="H170" s="82"/>
      <c r="I170" s="82"/>
    </row>
    <row r="171" spans="1:9">
      <c r="A171" s="82"/>
      <c r="B171" s="82"/>
      <c r="C171" s="82"/>
      <c r="D171" s="83"/>
      <c r="E171" s="82"/>
      <c r="F171" s="82"/>
      <c r="G171" s="82"/>
      <c r="H171" s="82"/>
      <c r="I171" s="82"/>
    </row>
    <row r="172" spans="1:9">
      <c r="A172" s="82"/>
      <c r="B172" s="82"/>
      <c r="C172" s="82"/>
      <c r="D172" s="83"/>
      <c r="E172" s="82"/>
      <c r="F172" s="82"/>
      <c r="G172" s="82"/>
      <c r="H172" s="82"/>
      <c r="I172" s="82"/>
    </row>
    <row r="173" spans="1:9">
      <c r="A173" s="82"/>
      <c r="B173" s="82"/>
      <c r="C173" s="82"/>
      <c r="D173" s="83"/>
      <c r="E173" s="82"/>
      <c r="F173" s="82"/>
      <c r="G173" s="82"/>
      <c r="H173" s="82"/>
      <c r="I173" s="82"/>
    </row>
    <row r="174" spans="1:9">
      <c r="A174" s="82"/>
      <c r="B174" s="82"/>
      <c r="C174" s="82"/>
      <c r="D174" s="83"/>
      <c r="E174" s="82"/>
      <c r="F174" s="82"/>
      <c r="G174" s="82"/>
      <c r="H174" s="82"/>
      <c r="I174" s="82"/>
    </row>
    <row r="175" spans="1:9">
      <c r="A175" s="82"/>
      <c r="B175" s="82"/>
      <c r="C175" s="82"/>
      <c r="D175" s="83"/>
      <c r="E175" s="82"/>
      <c r="F175" s="82"/>
      <c r="G175" s="82"/>
      <c r="H175" s="82"/>
      <c r="I175" s="82"/>
    </row>
    <row r="176" spans="1:9">
      <c r="A176" s="82"/>
      <c r="B176" s="82"/>
      <c r="C176" s="82"/>
      <c r="D176" s="83"/>
      <c r="E176" s="82"/>
      <c r="F176" s="82"/>
      <c r="G176" s="82"/>
      <c r="H176" s="82"/>
      <c r="I176" s="82"/>
    </row>
    <row r="177" spans="1:9">
      <c r="A177" s="82"/>
      <c r="B177" s="82"/>
      <c r="C177" s="82"/>
      <c r="D177" s="83"/>
      <c r="E177" s="82"/>
      <c r="F177" s="82"/>
      <c r="G177" s="82"/>
      <c r="H177" s="82"/>
      <c r="I177" s="82"/>
    </row>
    <row r="178" spans="1:9">
      <c r="A178" s="82"/>
      <c r="B178" s="82"/>
      <c r="C178" s="82"/>
      <c r="D178" s="83"/>
      <c r="E178" s="82"/>
      <c r="F178" s="82"/>
      <c r="G178" s="82"/>
      <c r="H178" s="82"/>
      <c r="I178" s="82"/>
    </row>
    <row r="179" spans="1:9">
      <c r="A179" s="82"/>
      <c r="B179" s="82"/>
      <c r="C179" s="82"/>
      <c r="D179" s="83"/>
      <c r="E179" s="82"/>
      <c r="F179" s="82"/>
      <c r="G179" s="82"/>
      <c r="H179" s="82"/>
      <c r="I179" s="82"/>
    </row>
    <row r="180" spans="1:9">
      <c r="A180" s="82"/>
      <c r="B180" s="82"/>
      <c r="C180" s="82"/>
      <c r="D180" s="83"/>
      <c r="E180" s="82"/>
      <c r="F180" s="82"/>
      <c r="G180" s="82"/>
      <c r="H180" s="82"/>
      <c r="I180" s="82"/>
    </row>
    <row r="181" spans="1:9">
      <c r="A181" s="82"/>
      <c r="B181" s="82"/>
      <c r="C181" s="82"/>
      <c r="D181" s="83"/>
      <c r="E181" s="82"/>
      <c r="F181" s="82"/>
      <c r="G181" s="82"/>
      <c r="H181" s="82"/>
      <c r="I181" s="82"/>
    </row>
    <row r="182" spans="1:9">
      <c r="A182" s="82"/>
      <c r="B182" s="82"/>
      <c r="C182" s="82"/>
      <c r="D182" s="83"/>
      <c r="E182" s="82"/>
      <c r="F182" s="82"/>
      <c r="G182" s="82"/>
      <c r="H182" s="82"/>
      <c r="I182" s="82"/>
    </row>
    <row r="183" spans="1:9">
      <c r="A183" s="82"/>
      <c r="B183" s="82"/>
      <c r="C183" s="82"/>
      <c r="D183" s="83"/>
      <c r="E183" s="82"/>
      <c r="F183" s="82"/>
      <c r="G183" s="82"/>
      <c r="H183" s="82"/>
      <c r="I183" s="82"/>
    </row>
    <row r="184" spans="1:9">
      <c r="A184" s="82"/>
      <c r="B184" s="82"/>
      <c r="C184" s="82"/>
      <c r="D184" s="83"/>
      <c r="E184" s="82"/>
      <c r="F184" s="82"/>
      <c r="G184" s="82"/>
      <c r="H184" s="82"/>
      <c r="I184" s="82"/>
    </row>
    <row r="185" spans="1:9">
      <c r="A185" s="82"/>
      <c r="B185" s="82"/>
      <c r="C185" s="82"/>
      <c r="D185" s="83"/>
      <c r="E185" s="82"/>
      <c r="F185" s="82"/>
      <c r="G185" s="82"/>
      <c r="H185" s="82"/>
      <c r="I185" s="82"/>
    </row>
    <row r="186" spans="1:9">
      <c r="A186" s="82"/>
      <c r="B186" s="82"/>
      <c r="C186" s="82"/>
      <c r="D186" s="83"/>
      <c r="E186" s="82"/>
      <c r="F186" s="82"/>
      <c r="G186" s="82"/>
      <c r="H186" s="82"/>
      <c r="I186" s="82"/>
    </row>
    <row r="187" spans="1:9">
      <c r="A187" s="82"/>
      <c r="B187" s="82"/>
      <c r="C187" s="82"/>
      <c r="D187" s="83"/>
      <c r="E187" s="82"/>
      <c r="F187" s="82"/>
      <c r="G187" s="82"/>
      <c r="H187" s="82"/>
      <c r="I187" s="82"/>
    </row>
    <row r="188" spans="1:9">
      <c r="A188" s="82"/>
      <c r="B188" s="82"/>
      <c r="C188" s="82"/>
      <c r="D188" s="83"/>
      <c r="E188" s="82"/>
      <c r="F188" s="82"/>
      <c r="G188" s="82"/>
      <c r="H188" s="82"/>
      <c r="I188" s="82"/>
    </row>
    <row r="189" spans="1:9">
      <c r="A189" s="82"/>
      <c r="B189" s="82"/>
      <c r="C189" s="82"/>
      <c r="D189" s="83"/>
      <c r="E189" s="82"/>
      <c r="F189" s="82"/>
      <c r="G189" s="82"/>
      <c r="H189" s="82"/>
      <c r="I189" s="82"/>
    </row>
    <row r="190" spans="1:9">
      <c r="A190" s="82"/>
      <c r="B190" s="82"/>
      <c r="C190" s="82"/>
      <c r="D190" s="83"/>
      <c r="E190" s="82"/>
      <c r="F190" s="82"/>
      <c r="G190" s="82"/>
      <c r="H190" s="82"/>
      <c r="I190" s="82"/>
    </row>
    <row r="191" spans="1:9">
      <c r="A191" s="82"/>
      <c r="B191" s="82"/>
      <c r="C191" s="82"/>
      <c r="D191" s="83"/>
      <c r="E191" s="82"/>
      <c r="F191" s="82"/>
      <c r="G191" s="82"/>
      <c r="H191" s="82"/>
      <c r="I191" s="82"/>
    </row>
    <row r="192" spans="1:9">
      <c r="A192" s="82"/>
      <c r="B192" s="82"/>
      <c r="C192" s="82"/>
      <c r="D192" s="83"/>
      <c r="E192" s="82"/>
      <c r="F192" s="82"/>
      <c r="G192" s="82"/>
      <c r="H192" s="82"/>
      <c r="I192" s="82"/>
    </row>
    <row r="193" spans="1:9">
      <c r="A193" s="82"/>
      <c r="B193" s="82"/>
      <c r="C193" s="82"/>
      <c r="D193" s="83"/>
      <c r="E193" s="82"/>
      <c r="F193" s="82"/>
      <c r="G193" s="82"/>
      <c r="H193" s="82"/>
      <c r="I193" s="82"/>
    </row>
    <row r="194" spans="1:9">
      <c r="A194" s="82"/>
      <c r="B194" s="82"/>
      <c r="C194" s="82"/>
      <c r="D194" s="83"/>
      <c r="E194" s="82"/>
      <c r="F194" s="82"/>
      <c r="G194" s="82"/>
      <c r="H194" s="82"/>
      <c r="I194" s="82"/>
    </row>
    <row r="195" spans="1:9">
      <c r="A195" s="82"/>
      <c r="B195" s="82"/>
      <c r="C195" s="82"/>
      <c r="D195" s="83"/>
      <c r="E195" s="82"/>
      <c r="F195" s="82"/>
      <c r="G195" s="82"/>
      <c r="H195" s="82"/>
      <c r="I195" s="82"/>
    </row>
    <row r="196" spans="1:9">
      <c r="A196" s="82"/>
      <c r="B196" s="82"/>
      <c r="C196" s="82"/>
      <c r="D196" s="83"/>
      <c r="E196" s="82"/>
      <c r="F196" s="82"/>
      <c r="G196" s="82"/>
      <c r="H196" s="82"/>
      <c r="I196" s="82"/>
    </row>
    <row r="197" spans="1:9">
      <c r="A197" s="82"/>
      <c r="B197" s="82"/>
      <c r="C197" s="82"/>
      <c r="D197" s="83"/>
      <c r="E197" s="82"/>
      <c r="F197" s="82"/>
      <c r="G197" s="82"/>
      <c r="H197" s="82"/>
      <c r="I197" s="82"/>
    </row>
    <row r="198" spans="1:9">
      <c r="A198" s="82"/>
      <c r="B198" s="82"/>
      <c r="C198" s="82"/>
      <c r="D198" s="83"/>
      <c r="E198" s="82"/>
      <c r="F198" s="82"/>
      <c r="G198" s="82"/>
      <c r="H198" s="82"/>
      <c r="I198" s="82"/>
    </row>
    <row r="199" spans="1:9">
      <c r="A199" s="82"/>
      <c r="B199" s="82"/>
      <c r="C199" s="82"/>
      <c r="D199" s="83"/>
      <c r="E199" s="82"/>
      <c r="F199" s="82"/>
      <c r="G199" s="82"/>
      <c r="H199" s="82"/>
      <c r="I199" s="82"/>
    </row>
    <row r="200" spans="1:9">
      <c r="A200" s="82"/>
      <c r="B200" s="82"/>
      <c r="C200" s="82"/>
      <c r="D200" s="83"/>
      <c r="E200" s="82"/>
      <c r="F200" s="82"/>
      <c r="G200" s="82"/>
      <c r="H200" s="82"/>
      <c r="I200" s="82"/>
    </row>
    <row r="201" spans="1:9">
      <c r="A201" s="82"/>
      <c r="B201" s="82"/>
      <c r="C201" s="82"/>
      <c r="D201" s="83"/>
      <c r="E201" s="82"/>
      <c r="F201" s="82"/>
      <c r="G201" s="82"/>
      <c r="H201" s="82"/>
      <c r="I201" s="82"/>
    </row>
    <row r="202" spans="1:9">
      <c r="A202" s="82"/>
      <c r="B202" s="82"/>
      <c r="C202" s="82"/>
      <c r="D202" s="83"/>
      <c r="E202" s="82"/>
      <c r="F202" s="82"/>
      <c r="G202" s="82"/>
      <c r="H202" s="82"/>
      <c r="I202" s="82"/>
    </row>
    <row r="203" spans="1:9">
      <c r="A203" s="82"/>
      <c r="B203" s="82"/>
      <c r="C203" s="82"/>
      <c r="D203" s="83"/>
      <c r="E203" s="82"/>
      <c r="F203" s="82"/>
      <c r="G203" s="82"/>
      <c r="H203" s="82"/>
      <c r="I203" s="82"/>
    </row>
    <row r="204" spans="1:9">
      <c r="A204" s="82"/>
      <c r="B204" s="82"/>
      <c r="C204" s="82"/>
      <c r="D204" s="83"/>
      <c r="E204" s="82"/>
      <c r="F204" s="82"/>
      <c r="G204" s="82"/>
      <c r="H204" s="82"/>
      <c r="I204" s="82"/>
    </row>
    <row r="205" spans="1:9">
      <c r="A205" s="82"/>
      <c r="B205" s="82"/>
      <c r="C205" s="82"/>
      <c r="D205" s="83"/>
      <c r="E205" s="82"/>
      <c r="F205" s="82"/>
      <c r="G205" s="82"/>
      <c r="H205" s="82"/>
      <c r="I205" s="82"/>
    </row>
    <row r="206" spans="1:9">
      <c r="A206" s="82"/>
      <c r="B206" s="82"/>
      <c r="C206" s="82"/>
      <c r="D206" s="83"/>
      <c r="E206" s="82"/>
      <c r="F206" s="82"/>
      <c r="G206" s="82"/>
      <c r="H206" s="82"/>
      <c r="I206" s="82"/>
    </row>
    <row r="207" spans="1:9">
      <c r="A207" s="82"/>
      <c r="B207" s="82"/>
      <c r="C207" s="82"/>
      <c r="D207" s="83"/>
      <c r="E207" s="82"/>
      <c r="F207" s="82"/>
      <c r="G207" s="82"/>
      <c r="H207" s="82"/>
      <c r="I207" s="82"/>
    </row>
    <row r="208" spans="1:9">
      <c r="A208" s="82"/>
      <c r="B208" s="82"/>
      <c r="C208" s="82"/>
      <c r="D208" s="83"/>
      <c r="E208" s="82"/>
      <c r="F208" s="82"/>
      <c r="G208" s="82"/>
      <c r="H208" s="82"/>
      <c r="I208" s="82"/>
    </row>
    <row r="209" spans="1:9">
      <c r="A209" s="82"/>
      <c r="B209" s="82"/>
      <c r="C209" s="82"/>
      <c r="D209" s="83"/>
      <c r="E209" s="82"/>
      <c r="F209" s="82"/>
      <c r="G209" s="82"/>
      <c r="H209" s="82"/>
      <c r="I209" s="82"/>
    </row>
    <row r="210" spans="1:9">
      <c r="A210" s="82"/>
      <c r="B210" s="82"/>
      <c r="C210" s="82"/>
      <c r="D210" s="83"/>
      <c r="E210" s="82"/>
      <c r="F210" s="82"/>
      <c r="G210" s="82"/>
      <c r="H210" s="82"/>
      <c r="I210" s="82"/>
    </row>
    <row r="211" spans="1:9">
      <c r="A211" s="82"/>
      <c r="B211" s="82"/>
      <c r="C211" s="82"/>
      <c r="D211" s="83"/>
      <c r="E211" s="82"/>
      <c r="F211" s="82"/>
      <c r="G211" s="82"/>
      <c r="H211" s="82"/>
      <c r="I211" s="82"/>
    </row>
    <row r="212" spans="1:9">
      <c r="A212" s="82"/>
      <c r="B212" s="82"/>
      <c r="C212" s="82"/>
      <c r="D212" s="83"/>
      <c r="E212" s="82"/>
      <c r="F212" s="82"/>
      <c r="G212" s="82"/>
      <c r="H212" s="82"/>
      <c r="I212" s="82"/>
    </row>
    <row r="213" spans="1:9">
      <c r="A213" s="82"/>
      <c r="B213" s="82"/>
      <c r="C213" s="82"/>
      <c r="D213" s="83"/>
      <c r="E213" s="82"/>
      <c r="F213" s="82"/>
      <c r="G213" s="82"/>
      <c r="H213" s="82"/>
      <c r="I213" s="82"/>
    </row>
    <row r="214" spans="1:9">
      <c r="A214" s="82"/>
      <c r="B214" s="82"/>
      <c r="C214" s="82"/>
      <c r="D214" s="83"/>
      <c r="E214" s="82"/>
      <c r="F214" s="82"/>
      <c r="G214" s="82"/>
      <c r="H214" s="82"/>
      <c r="I214" s="82"/>
    </row>
    <row r="215" spans="1:9">
      <c r="A215" s="82"/>
      <c r="B215" s="82"/>
      <c r="C215" s="82"/>
      <c r="D215" s="83"/>
      <c r="E215" s="82"/>
      <c r="F215" s="82"/>
      <c r="G215" s="82"/>
      <c r="H215" s="82"/>
      <c r="I215" s="82"/>
    </row>
    <row r="216" spans="1:9">
      <c r="A216" s="82"/>
      <c r="B216" s="82"/>
      <c r="C216" s="82"/>
      <c r="D216" s="83"/>
      <c r="E216" s="82"/>
      <c r="F216" s="82"/>
      <c r="G216" s="82"/>
      <c r="H216" s="82"/>
      <c r="I216" s="82"/>
    </row>
    <row r="217" spans="1:9">
      <c r="A217" s="82"/>
      <c r="B217" s="82"/>
      <c r="C217" s="82"/>
      <c r="D217" s="83"/>
      <c r="E217" s="82"/>
      <c r="F217" s="82"/>
      <c r="G217" s="82"/>
      <c r="H217" s="82"/>
      <c r="I217" s="82"/>
    </row>
    <row r="218" spans="1:9">
      <c r="A218" s="82"/>
      <c r="B218" s="82"/>
      <c r="C218" s="82"/>
      <c r="D218" s="83"/>
      <c r="E218" s="82"/>
      <c r="F218" s="82"/>
      <c r="G218" s="82"/>
      <c r="H218" s="82"/>
      <c r="I218" s="82"/>
    </row>
    <row r="219" spans="1:9">
      <c r="A219" s="82"/>
      <c r="B219" s="82"/>
      <c r="C219" s="82"/>
      <c r="D219" s="83"/>
      <c r="E219" s="82"/>
      <c r="F219" s="82"/>
      <c r="G219" s="82"/>
      <c r="H219" s="82"/>
      <c r="I219" s="82"/>
    </row>
    <row r="220" spans="1:9">
      <c r="A220" s="82"/>
      <c r="B220" s="82"/>
      <c r="C220" s="82"/>
      <c r="D220" s="83"/>
      <c r="E220" s="82"/>
      <c r="F220" s="82"/>
      <c r="G220" s="82"/>
      <c r="H220" s="82"/>
      <c r="I220" s="82"/>
    </row>
    <row r="221" spans="1:9">
      <c r="A221" s="82"/>
      <c r="B221" s="82"/>
      <c r="C221" s="82"/>
      <c r="D221" s="83"/>
      <c r="E221" s="82"/>
      <c r="F221" s="82"/>
      <c r="G221" s="82"/>
      <c r="H221" s="82"/>
      <c r="I221" s="82"/>
    </row>
    <row r="222" spans="1:9">
      <c r="A222" s="82"/>
      <c r="B222" s="82"/>
      <c r="C222" s="82"/>
      <c r="D222" s="83"/>
      <c r="E222" s="82"/>
      <c r="F222" s="82"/>
      <c r="G222" s="82"/>
      <c r="H222" s="82"/>
      <c r="I222" s="82"/>
    </row>
    <row r="223" spans="1:9">
      <c r="A223" s="82"/>
      <c r="B223" s="82"/>
      <c r="C223" s="82"/>
      <c r="D223" s="83"/>
      <c r="E223" s="82"/>
      <c r="F223" s="82"/>
      <c r="G223" s="82"/>
      <c r="H223" s="82"/>
      <c r="I223" s="82"/>
    </row>
    <row r="224" spans="1:9">
      <c r="A224" s="82"/>
      <c r="B224" s="82"/>
      <c r="C224" s="82"/>
      <c r="D224" s="83"/>
      <c r="E224" s="82"/>
      <c r="F224" s="82"/>
      <c r="G224" s="82"/>
      <c r="H224" s="82"/>
      <c r="I224" s="82"/>
    </row>
    <row r="225" spans="1:9">
      <c r="A225" s="82"/>
      <c r="B225" s="82"/>
      <c r="C225" s="82"/>
      <c r="D225" s="83"/>
      <c r="E225" s="82"/>
      <c r="F225" s="82"/>
      <c r="G225" s="82"/>
      <c r="H225" s="82"/>
      <c r="I225" s="82"/>
    </row>
    <row r="226" spans="1:9">
      <c r="A226" s="82"/>
      <c r="B226" s="82"/>
      <c r="C226" s="82"/>
      <c r="D226" s="83"/>
      <c r="E226" s="82"/>
      <c r="F226" s="82"/>
      <c r="G226" s="82"/>
      <c r="H226" s="82"/>
      <c r="I226" s="82"/>
    </row>
    <row r="227" spans="1:9">
      <c r="A227" s="82"/>
      <c r="B227" s="82"/>
      <c r="C227" s="82"/>
      <c r="D227" s="83"/>
      <c r="E227" s="82"/>
      <c r="F227" s="82"/>
      <c r="G227" s="82"/>
      <c r="H227" s="82"/>
      <c r="I227" s="82"/>
    </row>
    <row r="228" spans="1:9">
      <c r="A228" s="82"/>
      <c r="B228" s="82"/>
      <c r="C228" s="82"/>
      <c r="D228" s="83"/>
      <c r="E228" s="82"/>
      <c r="F228" s="82"/>
      <c r="G228" s="82"/>
      <c r="H228" s="82"/>
      <c r="I228" s="82"/>
    </row>
    <row r="229" spans="1:9">
      <c r="A229" s="82"/>
      <c r="B229" s="82"/>
      <c r="C229" s="82"/>
      <c r="D229" s="83"/>
      <c r="E229" s="82"/>
      <c r="F229" s="82"/>
      <c r="G229" s="82"/>
      <c r="H229" s="82"/>
      <c r="I229" s="82"/>
    </row>
    <row r="230" spans="1:9">
      <c r="A230" s="82"/>
      <c r="B230" s="82"/>
      <c r="C230" s="82"/>
      <c r="D230" s="83"/>
      <c r="E230" s="82"/>
      <c r="F230" s="82"/>
      <c r="G230" s="82"/>
      <c r="H230" s="82"/>
      <c r="I230" s="82"/>
    </row>
    <row r="231" spans="1:9">
      <c r="A231" s="82"/>
      <c r="B231" s="82"/>
      <c r="C231" s="82"/>
      <c r="D231" s="83"/>
      <c r="E231" s="82"/>
      <c r="F231" s="82"/>
      <c r="G231" s="82"/>
      <c r="H231" s="82"/>
      <c r="I231" s="82"/>
    </row>
    <row r="232" spans="1:9">
      <c r="A232" s="82"/>
      <c r="B232" s="82"/>
      <c r="C232" s="82"/>
      <c r="D232" s="83"/>
      <c r="E232" s="82"/>
      <c r="F232" s="82"/>
      <c r="G232" s="82"/>
      <c r="H232" s="82"/>
      <c r="I232" s="82"/>
    </row>
    <row r="233" spans="1:9">
      <c r="A233" s="82"/>
      <c r="B233" s="82"/>
      <c r="C233" s="82"/>
      <c r="D233" s="83"/>
      <c r="E233" s="82"/>
      <c r="F233" s="82"/>
      <c r="G233" s="82"/>
      <c r="H233" s="82"/>
      <c r="I233" s="82"/>
    </row>
    <row r="234" spans="1:9">
      <c r="A234" s="82"/>
      <c r="B234" s="82"/>
      <c r="C234" s="82"/>
      <c r="D234" s="83"/>
      <c r="E234" s="82"/>
      <c r="F234" s="82"/>
      <c r="G234" s="82"/>
      <c r="H234" s="82"/>
      <c r="I234" s="82"/>
    </row>
    <row r="235" spans="1:9">
      <c r="A235" s="82"/>
      <c r="B235" s="82"/>
      <c r="C235" s="82"/>
      <c r="D235" s="83"/>
      <c r="E235" s="82"/>
      <c r="F235" s="82"/>
      <c r="G235" s="82"/>
      <c r="H235" s="82"/>
      <c r="I235" s="82"/>
    </row>
    <row r="236" spans="1:9">
      <c r="A236" s="82"/>
      <c r="B236" s="82"/>
      <c r="C236" s="82"/>
      <c r="D236" s="83"/>
      <c r="E236" s="82"/>
      <c r="F236" s="82"/>
      <c r="G236" s="82"/>
      <c r="H236" s="82"/>
      <c r="I236" s="82"/>
    </row>
    <row r="237" spans="1:9">
      <c r="A237" s="82"/>
      <c r="B237" s="82"/>
      <c r="C237" s="82"/>
      <c r="D237" s="83"/>
      <c r="E237" s="82"/>
      <c r="F237" s="82"/>
      <c r="G237" s="82"/>
      <c r="H237" s="82"/>
      <c r="I237" s="82"/>
    </row>
    <row r="238" spans="1:9">
      <c r="A238" s="82"/>
      <c r="B238" s="82"/>
      <c r="C238" s="82"/>
      <c r="D238" s="83"/>
      <c r="E238" s="82"/>
      <c r="F238" s="82"/>
      <c r="G238" s="82"/>
      <c r="H238" s="82"/>
      <c r="I238" s="82"/>
    </row>
    <row r="239" spans="1:9">
      <c r="A239" s="82"/>
      <c r="B239" s="82"/>
      <c r="C239" s="82"/>
      <c r="D239" s="83"/>
      <c r="E239" s="82"/>
      <c r="F239" s="82"/>
      <c r="G239" s="82"/>
      <c r="H239" s="82"/>
      <c r="I239" s="82"/>
    </row>
    <row r="240" spans="1:9">
      <c r="A240" s="82"/>
      <c r="B240" s="82"/>
      <c r="C240" s="82"/>
      <c r="D240" s="83"/>
      <c r="E240" s="82"/>
      <c r="F240" s="82"/>
      <c r="G240" s="82"/>
      <c r="H240" s="82"/>
      <c r="I240" s="82"/>
    </row>
    <row r="241" spans="1:9">
      <c r="A241" s="82"/>
      <c r="B241" s="82"/>
      <c r="C241" s="82"/>
      <c r="D241" s="83"/>
      <c r="E241" s="82"/>
      <c r="F241" s="82"/>
      <c r="G241" s="82"/>
      <c r="H241" s="82"/>
      <c r="I241" s="82"/>
    </row>
    <row r="242" spans="1:9">
      <c r="A242" s="82"/>
      <c r="B242" s="82"/>
      <c r="C242" s="82"/>
      <c r="D242" s="83"/>
      <c r="E242" s="82"/>
      <c r="F242" s="82"/>
      <c r="G242" s="82"/>
      <c r="H242" s="82"/>
      <c r="I242" s="82"/>
    </row>
    <row r="243" spans="1:9">
      <c r="A243" s="82"/>
      <c r="B243" s="82"/>
      <c r="C243" s="82"/>
      <c r="D243" s="83"/>
      <c r="E243" s="82"/>
      <c r="F243" s="82"/>
      <c r="G243" s="82"/>
      <c r="H243" s="82"/>
      <c r="I243" s="82"/>
    </row>
    <row r="244" spans="1:9">
      <c r="A244" s="82"/>
      <c r="B244" s="82"/>
      <c r="C244" s="82"/>
      <c r="D244" s="83"/>
      <c r="E244" s="82"/>
      <c r="F244" s="82"/>
      <c r="G244" s="82"/>
      <c r="H244" s="82"/>
      <c r="I244" s="82"/>
    </row>
    <row r="245" spans="1:9">
      <c r="A245" s="82"/>
      <c r="B245" s="82"/>
      <c r="C245" s="82"/>
      <c r="D245" s="83"/>
      <c r="E245" s="82"/>
      <c r="F245" s="82"/>
      <c r="G245" s="82"/>
      <c r="H245" s="82"/>
      <c r="I245" s="82"/>
    </row>
    <row r="246" spans="1:9">
      <c r="A246" s="82"/>
      <c r="B246" s="82"/>
      <c r="C246" s="82"/>
      <c r="D246" s="83"/>
      <c r="E246" s="82"/>
      <c r="F246" s="82"/>
      <c r="G246" s="82"/>
      <c r="H246" s="82"/>
      <c r="I246" s="82"/>
    </row>
    <row r="247" spans="1:9">
      <c r="A247" s="82"/>
      <c r="B247" s="82"/>
      <c r="C247" s="82"/>
      <c r="D247" s="83"/>
      <c r="E247" s="82"/>
      <c r="F247" s="82"/>
      <c r="G247" s="82"/>
      <c r="H247" s="82"/>
      <c r="I247" s="82"/>
    </row>
    <row r="248" spans="1:9">
      <c r="A248" s="82"/>
      <c r="B248" s="82"/>
      <c r="C248" s="82"/>
      <c r="D248" s="83"/>
      <c r="E248" s="82"/>
      <c r="F248" s="82"/>
      <c r="G248" s="82"/>
      <c r="H248" s="82"/>
      <c r="I248" s="82"/>
    </row>
    <row r="249" spans="1:9">
      <c r="A249" s="82"/>
      <c r="B249" s="82"/>
      <c r="C249" s="82"/>
      <c r="D249" s="83"/>
      <c r="E249" s="82"/>
      <c r="F249" s="82"/>
      <c r="G249" s="82"/>
      <c r="H249" s="82"/>
      <c r="I249" s="82"/>
    </row>
    <row r="250" spans="1:9">
      <c r="A250" s="82"/>
      <c r="B250" s="82"/>
      <c r="C250" s="82"/>
      <c r="D250" s="83"/>
      <c r="E250" s="82"/>
      <c r="F250" s="82"/>
      <c r="G250" s="82"/>
      <c r="H250" s="82"/>
      <c r="I250" s="82"/>
    </row>
    <row r="251" spans="1:9">
      <c r="A251" s="82"/>
      <c r="B251" s="82"/>
      <c r="C251" s="82"/>
      <c r="D251" s="83"/>
      <c r="E251" s="82"/>
      <c r="F251" s="82"/>
      <c r="G251" s="82"/>
      <c r="H251" s="82"/>
      <c r="I251" s="82"/>
    </row>
    <row r="252" spans="1:9">
      <c r="A252" s="82"/>
      <c r="B252" s="82"/>
      <c r="C252" s="82"/>
      <c r="D252" s="83"/>
      <c r="E252" s="82"/>
      <c r="F252" s="82"/>
      <c r="G252" s="82"/>
      <c r="H252" s="82"/>
      <c r="I252" s="82"/>
    </row>
  </sheetData>
  <sheetProtection selectLockedCells="1"/>
  <mergeCells count="9">
    <mergeCell ref="A1:I1"/>
    <mergeCell ref="C43:D43"/>
    <mergeCell ref="C44:D44"/>
    <mergeCell ref="C45:D45"/>
    <mergeCell ref="C46:D46"/>
    <mergeCell ref="E43:F43"/>
    <mergeCell ref="E44:F44"/>
    <mergeCell ref="E45:F45"/>
    <mergeCell ref="E46:F46"/>
  </mergeCells>
  <conditionalFormatting sqref="C40:I40 B4:I39">
    <cfRule type="cellIs" dxfId="148" priority="2" operator="equal">
      <formula>0</formula>
    </cfRule>
  </conditionalFormatting>
  <pageMargins left="0.7" right="0.7" top="0.75" bottom="0.75" header="0.3" footer="0.3"/>
  <pageSetup scale="85" orientation="landscape" horizontalDpi="1200" verticalDpi="1200" r:id="rId1"/>
</worksheet>
</file>

<file path=xl/worksheets/sheet20.xml><?xml version="1.0" encoding="utf-8"?>
<worksheet xmlns="http://schemas.openxmlformats.org/spreadsheetml/2006/main" xmlns:r="http://schemas.openxmlformats.org/officeDocument/2006/relationships">
  <sheetPr>
    <tabColor theme="6" tint="-0.249977111117893"/>
  </sheetPr>
  <dimension ref="A1:Q45"/>
  <sheetViews>
    <sheetView zoomScaleNormal="100" zoomScaleSheetLayoutView="100" workbookViewId="0">
      <selection activeCell="B21" sqref="B21"/>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15</v>
      </c>
      <c r="D1" s="21"/>
      <c r="E1" s="205" t="s">
        <v>25</v>
      </c>
      <c r="F1" s="205"/>
      <c r="G1" s="205"/>
      <c r="H1" s="205"/>
      <c r="I1" s="205"/>
      <c r="J1" s="21"/>
      <c r="K1" s="21"/>
      <c r="L1" s="21"/>
      <c r="M1" s="21"/>
      <c r="N1" s="21"/>
      <c r="O1" s="21"/>
      <c r="P1" s="21"/>
      <c r="Q1" s="22"/>
    </row>
    <row r="2" spans="1:17" ht="15.75" thickBot="1">
      <c r="A2" s="23"/>
      <c r="B2" s="24" t="s">
        <v>49</v>
      </c>
      <c r="C2" s="4" t="s">
        <v>71</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0" t="s">
        <v>509</v>
      </c>
      <c r="C6" s="7">
        <v>80</v>
      </c>
      <c r="D6" s="7" t="s">
        <v>47</v>
      </c>
      <c r="E6" s="7" t="s">
        <v>11</v>
      </c>
      <c r="F6" s="37">
        <f ca="1">SUMIF(type1,E6,bulbwatts)</f>
        <v>0.25</v>
      </c>
      <c r="G6" s="11">
        <f ca="1">IF(H6&gt;0,J6*F6,"")</f>
        <v>37.5</v>
      </c>
      <c r="H6" s="7">
        <v>1</v>
      </c>
      <c r="I6" s="7">
        <v>150</v>
      </c>
      <c r="J6" s="11">
        <f>H6*I6</f>
        <v>150</v>
      </c>
      <c r="K6" s="9">
        <v>1</v>
      </c>
      <c r="L6" s="38">
        <f ca="1">IF(H6&gt;0,((J6*F6)/120)*K6,0)</f>
        <v>0.3125</v>
      </c>
      <c r="M6" s="203" t="s">
        <v>50</v>
      </c>
      <c r="N6" s="204"/>
      <c r="O6" s="39"/>
      <c r="P6" s="40" t="s">
        <v>53</v>
      </c>
      <c r="Q6" s="41"/>
    </row>
    <row r="7" spans="1:17" ht="15.75" thickBot="1">
      <c r="A7" s="13">
        <v>2</v>
      </c>
      <c r="B7" s="10" t="s">
        <v>510</v>
      </c>
      <c r="C7" s="7">
        <v>80</v>
      </c>
      <c r="D7" s="7" t="s">
        <v>47</v>
      </c>
      <c r="E7" s="7" t="s">
        <v>11</v>
      </c>
      <c r="F7" s="37">
        <f t="shared" ref="F7:F43" ca="1" si="0">SUMIF(type1,E7,bulbwatts)</f>
        <v>0.25</v>
      </c>
      <c r="G7" s="11">
        <f t="shared" ref="G7:G21" ca="1" si="1">IF(H7&gt;0,J7*F7,"")</f>
        <v>37.5</v>
      </c>
      <c r="H7" s="7">
        <v>1</v>
      </c>
      <c r="I7" s="7">
        <v>150</v>
      </c>
      <c r="J7" s="11">
        <f t="shared" ref="J7:J43" si="2">H7*I7</f>
        <v>150</v>
      </c>
      <c r="K7" s="9">
        <v>1</v>
      </c>
      <c r="L7" s="38">
        <f t="shared" ref="L7:L43" ca="1" si="3">IF(H7&gt;0,((J7*F7)/120)*K7,0)</f>
        <v>0.3125</v>
      </c>
      <c r="M7" s="42" t="s">
        <v>26</v>
      </c>
      <c r="N7" s="42" t="s">
        <v>51</v>
      </c>
      <c r="O7" s="43"/>
      <c r="P7" s="44" t="s">
        <v>65</v>
      </c>
      <c r="Q7" s="45">
        <f ca="1">SUM(N8:N23)</f>
        <v>5</v>
      </c>
    </row>
    <row r="8" spans="1:17">
      <c r="A8" s="13">
        <v>3</v>
      </c>
      <c r="B8" s="10" t="s">
        <v>511</v>
      </c>
      <c r="C8" s="7">
        <v>80</v>
      </c>
      <c r="D8" s="7" t="s">
        <v>47</v>
      </c>
      <c r="E8" s="7" t="s">
        <v>11</v>
      </c>
      <c r="F8" s="37">
        <f t="shared" ca="1" si="0"/>
        <v>0.25</v>
      </c>
      <c r="G8" s="11">
        <f t="shared" ca="1" si="1"/>
        <v>37.5</v>
      </c>
      <c r="H8" s="7">
        <v>1</v>
      </c>
      <c r="I8" s="7">
        <v>150</v>
      </c>
      <c r="J8" s="11">
        <f t="shared" si="2"/>
        <v>150</v>
      </c>
      <c r="K8" s="9">
        <v>1</v>
      </c>
      <c r="L8" s="38">
        <f t="shared" ca="1" si="3"/>
        <v>0.3125</v>
      </c>
      <c r="M8" s="5">
        <v>1</v>
      </c>
      <c r="N8" s="46">
        <f ca="1">SUMIF(A6:A43,M8,L6:L43)</f>
        <v>0.3125</v>
      </c>
      <c r="O8" s="43"/>
      <c r="P8" s="47"/>
      <c r="Q8" s="48"/>
    </row>
    <row r="9" spans="1:17">
      <c r="A9" s="13">
        <v>4</v>
      </c>
      <c r="B9" s="10" t="s">
        <v>512</v>
      </c>
      <c r="C9" s="7">
        <v>80</v>
      </c>
      <c r="D9" s="7" t="s">
        <v>47</v>
      </c>
      <c r="E9" s="7" t="s">
        <v>11</v>
      </c>
      <c r="F9" s="37">
        <f t="shared" ca="1" si="0"/>
        <v>0.25</v>
      </c>
      <c r="G9" s="11">
        <f t="shared" ca="1" si="1"/>
        <v>37.5</v>
      </c>
      <c r="H9" s="7">
        <v>1</v>
      </c>
      <c r="I9" s="7">
        <v>150</v>
      </c>
      <c r="J9" s="11">
        <f t="shared" si="2"/>
        <v>150</v>
      </c>
      <c r="K9" s="9">
        <v>1</v>
      </c>
      <c r="L9" s="38">
        <f t="shared" ca="1" si="3"/>
        <v>0.3125</v>
      </c>
      <c r="M9" s="5">
        <v>2</v>
      </c>
      <c r="N9" s="46">
        <f ca="1">SUMIF(A6:A43,M9,L6:L43)</f>
        <v>0.3125</v>
      </c>
      <c r="O9" s="43"/>
      <c r="P9" s="47"/>
      <c r="Q9" s="48"/>
    </row>
    <row r="10" spans="1:17">
      <c r="A10" s="13">
        <v>5</v>
      </c>
      <c r="B10" s="10" t="s">
        <v>513</v>
      </c>
      <c r="C10" s="7">
        <v>80</v>
      </c>
      <c r="D10" s="7" t="s">
        <v>47</v>
      </c>
      <c r="E10" s="7" t="s">
        <v>11</v>
      </c>
      <c r="F10" s="37">
        <f t="shared" ca="1" si="0"/>
        <v>0.25</v>
      </c>
      <c r="G10" s="11">
        <f t="shared" ca="1" si="1"/>
        <v>37.5</v>
      </c>
      <c r="H10" s="7">
        <v>1</v>
      </c>
      <c r="I10" s="7">
        <v>150</v>
      </c>
      <c r="J10" s="11">
        <f t="shared" si="2"/>
        <v>150</v>
      </c>
      <c r="K10" s="9">
        <v>1</v>
      </c>
      <c r="L10" s="38">
        <f t="shared" ca="1" si="3"/>
        <v>0.3125</v>
      </c>
      <c r="M10" s="5">
        <v>3</v>
      </c>
      <c r="N10" s="46">
        <f ca="1">SUMIF(A6:A43,M10,L6:L43)</f>
        <v>0.3125</v>
      </c>
      <c r="O10" s="43"/>
      <c r="P10" s="47"/>
      <c r="Q10" s="48"/>
    </row>
    <row r="11" spans="1:17">
      <c r="A11" s="13">
        <v>6</v>
      </c>
      <c r="B11" s="10" t="s">
        <v>514</v>
      </c>
      <c r="C11" s="7">
        <v>80</v>
      </c>
      <c r="D11" s="7" t="s">
        <v>47</v>
      </c>
      <c r="E11" s="7" t="s">
        <v>11</v>
      </c>
      <c r="F11" s="37">
        <f t="shared" ca="1" si="0"/>
        <v>0.25</v>
      </c>
      <c r="G11" s="11">
        <f t="shared" ca="1" si="1"/>
        <v>37.5</v>
      </c>
      <c r="H11" s="7">
        <v>1</v>
      </c>
      <c r="I11" s="7">
        <v>150</v>
      </c>
      <c r="J11" s="11">
        <f t="shared" si="2"/>
        <v>150</v>
      </c>
      <c r="K11" s="9">
        <v>1</v>
      </c>
      <c r="L11" s="38">
        <f t="shared" ca="1" si="3"/>
        <v>0.3125</v>
      </c>
      <c r="M11" s="5">
        <v>4</v>
      </c>
      <c r="N11" s="46">
        <f ca="1">SUMIF(A6:A43,M11,L6:L43)</f>
        <v>0.3125</v>
      </c>
      <c r="O11" s="43"/>
      <c r="P11" s="47"/>
      <c r="Q11" s="48"/>
    </row>
    <row r="12" spans="1:17">
      <c r="A12" s="13">
        <v>7</v>
      </c>
      <c r="B12" s="10" t="s">
        <v>515</v>
      </c>
      <c r="C12" s="7">
        <v>80</v>
      </c>
      <c r="D12" s="7" t="s">
        <v>47</v>
      </c>
      <c r="E12" s="7" t="s">
        <v>11</v>
      </c>
      <c r="F12" s="37">
        <f t="shared" ca="1" si="0"/>
        <v>0.25</v>
      </c>
      <c r="G12" s="11">
        <f t="shared" ca="1" si="1"/>
        <v>37.5</v>
      </c>
      <c r="H12" s="7">
        <v>1</v>
      </c>
      <c r="I12" s="7">
        <v>150</v>
      </c>
      <c r="J12" s="11">
        <f t="shared" si="2"/>
        <v>150</v>
      </c>
      <c r="K12" s="9">
        <v>1</v>
      </c>
      <c r="L12" s="38">
        <f t="shared" ca="1" si="3"/>
        <v>0.3125</v>
      </c>
      <c r="M12" s="5">
        <v>5</v>
      </c>
      <c r="N12" s="46">
        <f ca="1">SUMIF(A6:A43,M12,L6:L43)</f>
        <v>0.3125</v>
      </c>
      <c r="O12" s="43"/>
      <c r="P12" s="47"/>
      <c r="Q12" s="48"/>
    </row>
    <row r="13" spans="1:17" ht="15.75" thickBot="1">
      <c r="A13" s="13">
        <v>8</v>
      </c>
      <c r="B13" s="10" t="s">
        <v>516</v>
      </c>
      <c r="C13" s="7">
        <v>80</v>
      </c>
      <c r="D13" s="7" t="s">
        <v>47</v>
      </c>
      <c r="E13" s="7" t="s">
        <v>11</v>
      </c>
      <c r="F13" s="37">
        <f t="shared" ca="1" si="0"/>
        <v>0.25</v>
      </c>
      <c r="G13" s="11">
        <f t="shared" ca="1" si="1"/>
        <v>37.5</v>
      </c>
      <c r="H13" s="7">
        <v>1</v>
      </c>
      <c r="I13" s="7">
        <v>150</v>
      </c>
      <c r="J13" s="11">
        <f t="shared" si="2"/>
        <v>150</v>
      </c>
      <c r="K13" s="9">
        <v>1</v>
      </c>
      <c r="L13" s="38">
        <f t="shared" ca="1" si="3"/>
        <v>0.3125</v>
      </c>
      <c r="M13" s="5">
        <v>6</v>
      </c>
      <c r="N13" s="46">
        <f ca="1">SUMIF(A6:A43,M13,L6:L43)</f>
        <v>0.3125</v>
      </c>
      <c r="O13" s="43"/>
      <c r="P13" s="47"/>
      <c r="Q13" s="48"/>
    </row>
    <row r="14" spans="1:17">
      <c r="A14" s="13">
        <v>9</v>
      </c>
      <c r="B14" s="10" t="s">
        <v>517</v>
      </c>
      <c r="C14" s="7">
        <v>100</v>
      </c>
      <c r="D14" s="7" t="s">
        <v>47</v>
      </c>
      <c r="E14" s="7" t="s">
        <v>11</v>
      </c>
      <c r="F14" s="37">
        <f t="shared" ca="1" si="0"/>
        <v>0.25</v>
      </c>
      <c r="G14" s="11">
        <f t="shared" ca="1" si="1"/>
        <v>37.5</v>
      </c>
      <c r="H14" s="7">
        <v>1</v>
      </c>
      <c r="I14" s="7">
        <v>150</v>
      </c>
      <c r="J14" s="11">
        <f t="shared" si="2"/>
        <v>150</v>
      </c>
      <c r="K14" s="9">
        <v>1</v>
      </c>
      <c r="L14" s="38">
        <f t="shared" ca="1" si="3"/>
        <v>0.3125</v>
      </c>
      <c r="M14" s="5">
        <v>7</v>
      </c>
      <c r="N14" s="46">
        <f ca="1">SUMIF(A6:A43,M14,L6:L43)</f>
        <v>0.3125</v>
      </c>
      <c r="O14" s="43"/>
      <c r="P14" s="49" t="s">
        <v>54</v>
      </c>
      <c r="Q14" s="206">
        <f ca="1">SUM(N8:N15)</f>
        <v>2.5</v>
      </c>
    </row>
    <row r="15" spans="1:17" ht="15.75" thickBot="1">
      <c r="A15" s="13">
        <v>10</v>
      </c>
      <c r="B15" s="10" t="s">
        <v>518</v>
      </c>
      <c r="C15" s="7">
        <v>100</v>
      </c>
      <c r="D15" s="7" t="s">
        <v>47</v>
      </c>
      <c r="E15" s="7" t="s">
        <v>11</v>
      </c>
      <c r="F15" s="37">
        <f t="shared" ca="1" si="0"/>
        <v>0.25</v>
      </c>
      <c r="G15" s="11">
        <f t="shared" ca="1" si="1"/>
        <v>37.5</v>
      </c>
      <c r="H15" s="7">
        <v>1</v>
      </c>
      <c r="I15" s="7">
        <v>150</v>
      </c>
      <c r="J15" s="11">
        <f t="shared" si="2"/>
        <v>150</v>
      </c>
      <c r="K15" s="9">
        <v>1</v>
      </c>
      <c r="L15" s="38">
        <f t="shared" ca="1" si="3"/>
        <v>0.3125</v>
      </c>
      <c r="M15" s="5">
        <v>8</v>
      </c>
      <c r="N15" s="46">
        <f ca="1">SUMIF(A6:A43,M15,L6:L43)</f>
        <v>0.3125</v>
      </c>
      <c r="O15" s="43"/>
      <c r="P15" s="50" t="s">
        <v>55</v>
      </c>
      <c r="Q15" s="207"/>
    </row>
    <row r="16" spans="1:17">
      <c r="A16" s="13">
        <v>11</v>
      </c>
      <c r="B16" s="10" t="s">
        <v>519</v>
      </c>
      <c r="C16" s="7">
        <v>100</v>
      </c>
      <c r="D16" s="7" t="s">
        <v>47</v>
      </c>
      <c r="E16" s="7" t="s">
        <v>11</v>
      </c>
      <c r="F16" s="37">
        <f t="shared" ca="1" si="0"/>
        <v>0.25</v>
      </c>
      <c r="G16" s="11">
        <f t="shared" ca="1" si="1"/>
        <v>37.5</v>
      </c>
      <c r="H16" s="7">
        <v>1</v>
      </c>
      <c r="I16" s="7">
        <v>150</v>
      </c>
      <c r="J16" s="11">
        <f t="shared" si="2"/>
        <v>150</v>
      </c>
      <c r="K16" s="9">
        <v>1</v>
      </c>
      <c r="L16" s="38">
        <f t="shared" ca="1" si="3"/>
        <v>0.3125</v>
      </c>
      <c r="M16" s="6">
        <v>9</v>
      </c>
      <c r="N16" s="51">
        <f ca="1">SUMIF(A6:A43,M16,L6:L43)</f>
        <v>0.3125</v>
      </c>
      <c r="O16" s="43"/>
      <c r="P16" s="52" t="s">
        <v>56</v>
      </c>
      <c r="Q16" s="206">
        <f ca="1">SUM(N16:N23)</f>
        <v>2.5</v>
      </c>
    </row>
    <row r="17" spans="1:17" ht="15.75" thickBot="1">
      <c r="A17" s="13">
        <v>12</v>
      </c>
      <c r="B17" s="10" t="s">
        <v>520</v>
      </c>
      <c r="C17" s="7">
        <v>100</v>
      </c>
      <c r="D17" s="7" t="s">
        <v>47</v>
      </c>
      <c r="E17" s="7" t="s">
        <v>11</v>
      </c>
      <c r="F17" s="37">
        <f t="shared" ca="1" si="0"/>
        <v>0.25</v>
      </c>
      <c r="G17" s="11">
        <f t="shared" ca="1" si="1"/>
        <v>37.5</v>
      </c>
      <c r="H17" s="7">
        <v>1</v>
      </c>
      <c r="I17" s="7">
        <v>150</v>
      </c>
      <c r="J17" s="11">
        <f t="shared" si="2"/>
        <v>150</v>
      </c>
      <c r="K17" s="9">
        <v>1</v>
      </c>
      <c r="L17" s="38">
        <f t="shared" ca="1" si="3"/>
        <v>0.3125</v>
      </c>
      <c r="M17" s="6">
        <v>10</v>
      </c>
      <c r="N17" s="51">
        <f ca="1">SUMIF(A6:A43,M17,L6:L43)</f>
        <v>0.3125</v>
      </c>
      <c r="O17" s="43"/>
      <c r="P17" s="53" t="s">
        <v>55</v>
      </c>
      <c r="Q17" s="207"/>
    </row>
    <row r="18" spans="1:17">
      <c r="A18" s="13">
        <v>13</v>
      </c>
      <c r="B18" s="10" t="s">
        <v>521</v>
      </c>
      <c r="C18" s="7">
        <v>100</v>
      </c>
      <c r="D18" s="7" t="s">
        <v>47</v>
      </c>
      <c r="E18" s="7" t="s">
        <v>11</v>
      </c>
      <c r="F18" s="37">
        <f t="shared" ca="1" si="0"/>
        <v>0.25</v>
      </c>
      <c r="G18" s="11">
        <f t="shared" ca="1" si="1"/>
        <v>37.5</v>
      </c>
      <c r="H18" s="7">
        <v>1</v>
      </c>
      <c r="I18" s="7">
        <v>150</v>
      </c>
      <c r="J18" s="11">
        <f t="shared" si="2"/>
        <v>150</v>
      </c>
      <c r="K18" s="9">
        <v>1</v>
      </c>
      <c r="L18" s="38">
        <f t="shared" ca="1" si="3"/>
        <v>0.3125</v>
      </c>
      <c r="M18" s="6">
        <v>11</v>
      </c>
      <c r="N18" s="51">
        <f ca="1">SUMIF(A6:A43,M18,L6:L43)</f>
        <v>0.3125</v>
      </c>
      <c r="O18" s="43"/>
      <c r="P18" s="54"/>
      <c r="Q18" s="55"/>
    </row>
    <row r="19" spans="1:17">
      <c r="A19" s="13">
        <v>14</v>
      </c>
      <c r="B19" s="10" t="s">
        <v>523</v>
      </c>
      <c r="C19" s="7">
        <v>100</v>
      </c>
      <c r="D19" s="7" t="s">
        <v>47</v>
      </c>
      <c r="E19" s="7" t="s">
        <v>11</v>
      </c>
      <c r="F19" s="37">
        <f t="shared" ca="1" si="0"/>
        <v>0.25</v>
      </c>
      <c r="G19" s="11">
        <f t="shared" ca="1" si="1"/>
        <v>37.5</v>
      </c>
      <c r="H19" s="7">
        <v>1</v>
      </c>
      <c r="I19" s="7">
        <v>150</v>
      </c>
      <c r="J19" s="11">
        <f t="shared" si="2"/>
        <v>150</v>
      </c>
      <c r="K19" s="9">
        <v>1</v>
      </c>
      <c r="L19" s="38">
        <f t="shared" ca="1" si="3"/>
        <v>0.3125</v>
      </c>
      <c r="M19" s="6">
        <v>12</v>
      </c>
      <c r="N19" s="51">
        <f ca="1">SUMIF(A6:A43,M19,L6:L43)</f>
        <v>0.3125</v>
      </c>
      <c r="O19" s="43"/>
      <c r="P19" s="56"/>
      <c r="Q19" s="48"/>
    </row>
    <row r="20" spans="1:17" ht="15.75" thickBot="1">
      <c r="A20" s="13">
        <v>15</v>
      </c>
      <c r="B20" s="10" t="s">
        <v>524</v>
      </c>
      <c r="C20" s="7">
        <v>100</v>
      </c>
      <c r="D20" s="7" t="s">
        <v>47</v>
      </c>
      <c r="E20" s="7" t="s">
        <v>11</v>
      </c>
      <c r="F20" s="37">
        <f t="shared" ca="1" si="0"/>
        <v>0.25</v>
      </c>
      <c r="G20" s="11">
        <f t="shared" ca="1" si="1"/>
        <v>37.5</v>
      </c>
      <c r="H20" s="7">
        <v>1</v>
      </c>
      <c r="I20" s="7">
        <v>150</v>
      </c>
      <c r="J20" s="11">
        <f t="shared" si="2"/>
        <v>150</v>
      </c>
      <c r="K20" s="9">
        <v>1</v>
      </c>
      <c r="L20" s="38">
        <f t="shared" ca="1" si="3"/>
        <v>0.3125</v>
      </c>
      <c r="M20" s="6">
        <v>13</v>
      </c>
      <c r="N20" s="51">
        <f ca="1">SUMIF(A6:A43,M20,L6:L43)</f>
        <v>0.3125</v>
      </c>
      <c r="O20" s="43"/>
      <c r="P20" s="57"/>
      <c r="Q20" s="58"/>
    </row>
    <row r="21" spans="1:17" ht="15.75" thickBot="1">
      <c r="A21" s="13">
        <v>16</v>
      </c>
      <c r="B21" s="10" t="s">
        <v>525</v>
      </c>
      <c r="C21" s="7">
        <v>100</v>
      </c>
      <c r="D21" s="7" t="s">
        <v>47</v>
      </c>
      <c r="E21" s="7" t="s">
        <v>11</v>
      </c>
      <c r="F21" s="37">
        <f t="shared" ca="1" si="0"/>
        <v>0.25</v>
      </c>
      <c r="G21" s="11">
        <f t="shared" ca="1" si="1"/>
        <v>37.5</v>
      </c>
      <c r="H21" s="7">
        <v>1</v>
      </c>
      <c r="I21" s="7">
        <v>150</v>
      </c>
      <c r="J21" s="11">
        <f t="shared" si="2"/>
        <v>150</v>
      </c>
      <c r="K21" s="9">
        <v>1</v>
      </c>
      <c r="L21" s="38">
        <f t="shared" ca="1" si="3"/>
        <v>0.3125</v>
      </c>
      <c r="M21" s="6">
        <v>14</v>
      </c>
      <c r="N21" s="51">
        <f ca="1">SUMIF(A6:A43,M21,L6:L43)</f>
        <v>0.3125</v>
      </c>
      <c r="O21" s="43"/>
      <c r="P21" s="59" t="s">
        <v>57</v>
      </c>
      <c r="Q21" s="60">
        <f ca="1">SUM(G6:G43)</f>
        <v>600</v>
      </c>
    </row>
    <row r="22" spans="1:17" ht="15.75" thickBot="1">
      <c r="A22" s="13"/>
      <c r="B22" s="10"/>
      <c r="C22" s="7"/>
      <c r="D22" s="7"/>
      <c r="E22" s="7"/>
      <c r="F22" s="37">
        <f t="shared" ca="1" si="0"/>
        <v>0</v>
      </c>
      <c r="G22" s="11"/>
      <c r="H22" s="7"/>
      <c r="I22" s="7"/>
      <c r="J22" s="11">
        <f t="shared" si="2"/>
        <v>0</v>
      </c>
      <c r="K22" s="9">
        <v>1</v>
      </c>
      <c r="L22" s="38">
        <f t="shared" si="3"/>
        <v>0</v>
      </c>
      <c r="M22" s="6">
        <v>15</v>
      </c>
      <c r="N22" s="51">
        <f ca="1">SUMIF(A6:A43,M22,L6:L43)</f>
        <v>0.3125</v>
      </c>
      <c r="O22" s="43"/>
      <c r="P22" s="59" t="s">
        <v>35</v>
      </c>
      <c r="Q22" s="61">
        <f>SUM(J6:J43)</f>
        <v>2400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 ca="1">SUMIF(A6:A43,M23,L6:L43)</f>
        <v>0.3125</v>
      </c>
      <c r="O23" s="62"/>
      <c r="P23" s="59" t="s">
        <v>58</v>
      </c>
      <c r="Q23" s="63">
        <f>SUM(C6:C43)</f>
        <v>1440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88" priority="4" operator="greaterThan">
      <formula>8</formula>
    </cfRule>
  </conditionalFormatting>
  <conditionalFormatting sqref="Q14:Q17">
    <cfRule type="cellIs" dxfId="87" priority="3" operator="greaterThan">
      <formula>$K$2</formula>
    </cfRule>
  </conditionalFormatting>
  <conditionalFormatting sqref="Q7">
    <cfRule type="cellIs" dxfId="86" priority="2" operator="greaterThan">
      <formula>$I$2</formula>
    </cfRule>
  </conditionalFormatting>
  <conditionalFormatting sqref="F6:F43 J6:J43 L6:L43">
    <cfRule type="cellIs" dxfId="85"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orientation="portrait" r:id="rId1"/>
  <legacyDrawing r:id="rId2"/>
</worksheet>
</file>

<file path=xl/worksheets/sheet21.xml><?xml version="1.0" encoding="utf-8"?>
<worksheet xmlns="http://schemas.openxmlformats.org/spreadsheetml/2006/main" xmlns:r="http://schemas.openxmlformats.org/officeDocument/2006/relationships">
  <sheetPr>
    <tabColor theme="5" tint="-0.249977111117893"/>
  </sheetPr>
  <dimension ref="A1:Q45"/>
  <sheetViews>
    <sheetView zoomScaleNormal="100" zoomScaleSheetLayoutView="100" workbookViewId="0">
      <selection activeCell="C14" sqref="C14:C21"/>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16</v>
      </c>
      <c r="D1" s="21"/>
      <c r="E1" s="205" t="s">
        <v>25</v>
      </c>
      <c r="F1" s="205"/>
      <c r="G1" s="205"/>
      <c r="H1" s="205"/>
      <c r="I1" s="205"/>
      <c r="J1" s="21"/>
      <c r="K1" s="21"/>
      <c r="L1" s="21"/>
      <c r="M1" s="21"/>
      <c r="N1" s="21"/>
      <c r="O1" s="21"/>
      <c r="P1" s="21"/>
      <c r="Q1" s="22"/>
    </row>
    <row r="2" spans="1:17" ht="15.75" thickBot="1">
      <c r="A2" s="23"/>
      <c r="B2" s="24" t="s">
        <v>49</v>
      </c>
      <c r="C2" s="4">
        <v>10</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0" t="s">
        <v>533</v>
      </c>
      <c r="C6" s="7">
        <v>100</v>
      </c>
      <c r="D6" s="7" t="s">
        <v>48</v>
      </c>
      <c r="E6" s="7" t="s">
        <v>17</v>
      </c>
      <c r="F6" s="37">
        <f ca="1">SUMIF(type1,E6,bulbwatts)</f>
        <v>7.0000000000000007E-2</v>
      </c>
      <c r="G6" s="11">
        <f ca="1">IF(H6&gt;0,J6*F6,"")</f>
        <v>8.4</v>
      </c>
      <c r="H6" s="7">
        <v>2</v>
      </c>
      <c r="I6" s="7">
        <v>60</v>
      </c>
      <c r="J6" s="11">
        <f>H6*I6</f>
        <v>120</v>
      </c>
      <c r="K6" s="9">
        <v>1</v>
      </c>
      <c r="L6" s="38">
        <f ca="1">IF(H6&gt;0,((J6*F6)/120)*K6,0)</f>
        <v>7.0000000000000007E-2</v>
      </c>
      <c r="M6" s="203" t="s">
        <v>50</v>
      </c>
      <c r="N6" s="204"/>
      <c r="O6" s="39"/>
      <c r="P6" s="40" t="s">
        <v>53</v>
      </c>
      <c r="Q6" s="41"/>
    </row>
    <row r="7" spans="1:17" ht="15.75" thickBot="1">
      <c r="A7" s="13">
        <v>2</v>
      </c>
      <c r="B7" s="10" t="s">
        <v>534</v>
      </c>
      <c r="C7" s="7">
        <v>100</v>
      </c>
      <c r="D7" s="7" t="s">
        <v>48</v>
      </c>
      <c r="E7" s="7" t="s">
        <v>17</v>
      </c>
      <c r="F7" s="37">
        <f t="shared" ref="F7:F43" ca="1" si="0">SUMIF(type1,E7,bulbwatts)</f>
        <v>7.0000000000000007E-2</v>
      </c>
      <c r="G7" s="11">
        <f t="shared" ref="G7:G37" ca="1" si="1">IF(H7&gt;0,J7*F7,"")</f>
        <v>8.4</v>
      </c>
      <c r="H7" s="7">
        <v>2</v>
      </c>
      <c r="I7" s="7">
        <v>60</v>
      </c>
      <c r="J7" s="11">
        <f t="shared" ref="J7:J43" si="2">H7*I7</f>
        <v>120</v>
      </c>
      <c r="K7" s="9">
        <v>1</v>
      </c>
      <c r="L7" s="38">
        <f t="shared" ref="L7:L43" ca="1" si="3">IF(H7&gt;0,((J7*F7)/120)*K7,0)</f>
        <v>7.0000000000000007E-2</v>
      </c>
      <c r="M7" s="42" t="s">
        <v>26</v>
      </c>
      <c r="N7" s="42" t="s">
        <v>51</v>
      </c>
      <c r="O7" s="43"/>
      <c r="P7" s="44" t="s">
        <v>65</v>
      </c>
      <c r="Q7" s="45">
        <f ca="1">SUM(N8:N23)</f>
        <v>7.7866666666666653</v>
      </c>
    </row>
    <row r="8" spans="1:17">
      <c r="A8" s="13">
        <v>3</v>
      </c>
      <c r="B8" s="10" t="s">
        <v>535</v>
      </c>
      <c r="C8" s="7">
        <v>100</v>
      </c>
      <c r="D8" s="7" t="s">
        <v>48</v>
      </c>
      <c r="E8" s="7" t="s">
        <v>17</v>
      </c>
      <c r="F8" s="37">
        <f t="shared" ca="1" si="0"/>
        <v>7.0000000000000007E-2</v>
      </c>
      <c r="G8" s="11">
        <f t="shared" ca="1" si="1"/>
        <v>8.4</v>
      </c>
      <c r="H8" s="7">
        <v>2</v>
      </c>
      <c r="I8" s="7">
        <v>60</v>
      </c>
      <c r="J8" s="11">
        <f t="shared" si="2"/>
        <v>120</v>
      </c>
      <c r="K8" s="9">
        <v>1</v>
      </c>
      <c r="L8" s="38">
        <f t="shared" ca="1" si="3"/>
        <v>7.0000000000000007E-2</v>
      </c>
      <c r="M8" s="5">
        <v>1</v>
      </c>
      <c r="N8" s="46">
        <f ca="1">SUMIF(A6:A43,M8,L6:L43)</f>
        <v>0.48666666666666669</v>
      </c>
      <c r="O8" s="43"/>
      <c r="P8" s="47"/>
      <c r="Q8" s="48"/>
    </row>
    <row r="9" spans="1:17">
      <c r="A9" s="13">
        <v>4</v>
      </c>
      <c r="B9" s="10" t="s">
        <v>536</v>
      </c>
      <c r="C9" s="7">
        <v>100</v>
      </c>
      <c r="D9" s="7" t="s">
        <v>48</v>
      </c>
      <c r="E9" s="7" t="s">
        <v>17</v>
      </c>
      <c r="F9" s="37">
        <f t="shared" ca="1" si="0"/>
        <v>7.0000000000000007E-2</v>
      </c>
      <c r="G9" s="11">
        <f t="shared" ca="1" si="1"/>
        <v>8.4</v>
      </c>
      <c r="H9" s="7">
        <v>2</v>
      </c>
      <c r="I9" s="7">
        <v>60</v>
      </c>
      <c r="J9" s="11">
        <f t="shared" si="2"/>
        <v>120</v>
      </c>
      <c r="K9" s="9">
        <v>1</v>
      </c>
      <c r="L9" s="38">
        <f t="shared" ca="1" si="3"/>
        <v>7.0000000000000007E-2</v>
      </c>
      <c r="M9" s="5">
        <v>2</v>
      </c>
      <c r="N9" s="46">
        <f ca="1">SUMIF(A6:A43,M9,L6:L43)</f>
        <v>0.48666666666666669</v>
      </c>
      <c r="O9" s="43"/>
      <c r="P9" s="47"/>
      <c r="Q9" s="48"/>
    </row>
    <row r="10" spans="1:17">
      <c r="A10" s="13">
        <v>5</v>
      </c>
      <c r="B10" s="10" t="s">
        <v>537</v>
      </c>
      <c r="C10" s="7">
        <v>100</v>
      </c>
      <c r="D10" s="7" t="s">
        <v>48</v>
      </c>
      <c r="E10" s="7" t="s">
        <v>17</v>
      </c>
      <c r="F10" s="37">
        <f t="shared" ca="1" si="0"/>
        <v>7.0000000000000007E-2</v>
      </c>
      <c r="G10" s="11">
        <f t="shared" ca="1" si="1"/>
        <v>8.4</v>
      </c>
      <c r="H10" s="7">
        <v>2</v>
      </c>
      <c r="I10" s="7">
        <v>60</v>
      </c>
      <c r="J10" s="11">
        <f t="shared" si="2"/>
        <v>120</v>
      </c>
      <c r="K10" s="9">
        <v>1</v>
      </c>
      <c r="L10" s="38">
        <f t="shared" ca="1" si="3"/>
        <v>7.0000000000000007E-2</v>
      </c>
      <c r="M10" s="5">
        <v>3</v>
      </c>
      <c r="N10" s="46">
        <f ca="1">SUMIF(A6:A43,M10,L6:L43)</f>
        <v>0.48666666666666669</v>
      </c>
      <c r="O10" s="43"/>
      <c r="P10" s="47"/>
      <c r="Q10" s="48"/>
    </row>
    <row r="11" spans="1:17">
      <c r="A11" s="13">
        <v>6</v>
      </c>
      <c r="B11" s="10" t="s">
        <v>538</v>
      </c>
      <c r="C11" s="7">
        <v>100</v>
      </c>
      <c r="D11" s="7" t="s">
        <v>48</v>
      </c>
      <c r="E11" s="7" t="s">
        <v>17</v>
      </c>
      <c r="F11" s="37">
        <f t="shared" ca="1" si="0"/>
        <v>7.0000000000000007E-2</v>
      </c>
      <c r="G11" s="11">
        <f t="shared" ca="1" si="1"/>
        <v>8.4</v>
      </c>
      <c r="H11" s="7">
        <v>2</v>
      </c>
      <c r="I11" s="7">
        <v>60</v>
      </c>
      <c r="J11" s="11">
        <f t="shared" si="2"/>
        <v>120</v>
      </c>
      <c r="K11" s="9">
        <v>1</v>
      </c>
      <c r="L11" s="38">
        <f t="shared" ca="1" si="3"/>
        <v>7.0000000000000007E-2</v>
      </c>
      <c r="M11" s="5">
        <v>4</v>
      </c>
      <c r="N11" s="46">
        <f ca="1">SUMIF(A6:A43,M11,L6:L43)</f>
        <v>0.48666666666666669</v>
      </c>
      <c r="O11" s="43"/>
      <c r="P11" s="47"/>
      <c r="Q11" s="48"/>
    </row>
    <row r="12" spans="1:17">
      <c r="A12" s="13">
        <v>7</v>
      </c>
      <c r="B12" s="10" t="s">
        <v>539</v>
      </c>
      <c r="C12" s="7">
        <v>100</v>
      </c>
      <c r="D12" s="7" t="s">
        <v>48</v>
      </c>
      <c r="E12" s="7" t="s">
        <v>17</v>
      </c>
      <c r="F12" s="37">
        <f t="shared" ca="1" si="0"/>
        <v>7.0000000000000007E-2</v>
      </c>
      <c r="G12" s="11">
        <f t="shared" ca="1" si="1"/>
        <v>8.4</v>
      </c>
      <c r="H12" s="7">
        <v>2</v>
      </c>
      <c r="I12" s="7">
        <v>60</v>
      </c>
      <c r="J12" s="11">
        <f t="shared" si="2"/>
        <v>120</v>
      </c>
      <c r="K12" s="9">
        <v>1</v>
      </c>
      <c r="L12" s="38">
        <f t="shared" ca="1" si="3"/>
        <v>7.0000000000000007E-2</v>
      </c>
      <c r="M12" s="5">
        <v>5</v>
      </c>
      <c r="N12" s="46">
        <f ca="1">SUMIF(A6:A43,M12,L6:L43)</f>
        <v>0.48666666666666669</v>
      </c>
      <c r="O12" s="43"/>
      <c r="P12" s="47"/>
      <c r="Q12" s="48"/>
    </row>
    <row r="13" spans="1:17" ht="15.75" thickBot="1">
      <c r="A13" s="13">
        <v>8</v>
      </c>
      <c r="B13" s="10" t="s">
        <v>540</v>
      </c>
      <c r="C13" s="7">
        <v>100</v>
      </c>
      <c r="D13" s="7" t="s">
        <v>48</v>
      </c>
      <c r="E13" s="7" t="s">
        <v>17</v>
      </c>
      <c r="F13" s="37">
        <f t="shared" ca="1" si="0"/>
        <v>7.0000000000000007E-2</v>
      </c>
      <c r="G13" s="11">
        <f t="shared" ca="1" si="1"/>
        <v>8.4</v>
      </c>
      <c r="H13" s="7">
        <v>2</v>
      </c>
      <c r="I13" s="7">
        <v>60</v>
      </c>
      <c r="J13" s="11">
        <f t="shared" si="2"/>
        <v>120</v>
      </c>
      <c r="K13" s="9">
        <v>1</v>
      </c>
      <c r="L13" s="38">
        <f t="shared" ca="1" si="3"/>
        <v>7.0000000000000007E-2</v>
      </c>
      <c r="M13" s="5">
        <v>6</v>
      </c>
      <c r="N13" s="46">
        <f ca="1">SUMIF(A6:A43,M13,L6:L43)</f>
        <v>0.48666666666666669</v>
      </c>
      <c r="O13" s="43"/>
      <c r="P13" s="47"/>
      <c r="Q13" s="48"/>
    </row>
    <row r="14" spans="1:17">
      <c r="A14" s="13">
        <v>9</v>
      </c>
      <c r="B14" s="10" t="s">
        <v>541</v>
      </c>
      <c r="C14" s="7">
        <v>115</v>
      </c>
      <c r="D14" s="7" t="s">
        <v>48</v>
      </c>
      <c r="E14" s="7" t="s">
        <v>17</v>
      </c>
      <c r="F14" s="37">
        <f t="shared" ca="1" si="0"/>
        <v>7.0000000000000007E-2</v>
      </c>
      <c r="G14" s="11">
        <f t="shared" ca="1" si="1"/>
        <v>8.4</v>
      </c>
      <c r="H14" s="7">
        <v>2</v>
      </c>
      <c r="I14" s="7">
        <v>60</v>
      </c>
      <c r="J14" s="11">
        <f t="shared" si="2"/>
        <v>120</v>
      </c>
      <c r="K14" s="9">
        <v>1</v>
      </c>
      <c r="L14" s="38">
        <f t="shared" ca="1" si="3"/>
        <v>7.0000000000000007E-2</v>
      </c>
      <c r="M14" s="5">
        <v>7</v>
      </c>
      <c r="N14" s="46">
        <f ca="1">SUMIF(A6:A43,M14,L6:L43)</f>
        <v>0.48666666666666669</v>
      </c>
      <c r="O14" s="43"/>
      <c r="P14" s="49" t="s">
        <v>54</v>
      </c>
      <c r="Q14" s="206">
        <f ca="1">SUM(N8:N15)</f>
        <v>3.893333333333334</v>
      </c>
    </row>
    <row r="15" spans="1:17" ht="15.75" thickBot="1">
      <c r="A15" s="13">
        <v>10</v>
      </c>
      <c r="B15" s="10" t="s">
        <v>542</v>
      </c>
      <c r="C15" s="7">
        <v>115</v>
      </c>
      <c r="D15" s="7" t="s">
        <v>48</v>
      </c>
      <c r="E15" s="7" t="s">
        <v>17</v>
      </c>
      <c r="F15" s="37">
        <f t="shared" ca="1" si="0"/>
        <v>7.0000000000000007E-2</v>
      </c>
      <c r="G15" s="11">
        <f t="shared" ca="1" si="1"/>
        <v>8.4</v>
      </c>
      <c r="H15" s="7">
        <v>2</v>
      </c>
      <c r="I15" s="7">
        <v>60</v>
      </c>
      <c r="J15" s="11">
        <f t="shared" si="2"/>
        <v>120</v>
      </c>
      <c r="K15" s="9">
        <v>1</v>
      </c>
      <c r="L15" s="38">
        <f t="shared" ca="1" si="3"/>
        <v>7.0000000000000007E-2</v>
      </c>
      <c r="M15" s="5">
        <v>8</v>
      </c>
      <c r="N15" s="46">
        <f ca="1">SUMIF(A6:A43,M15,L6:L43)</f>
        <v>0.48666666666666669</v>
      </c>
      <c r="O15" s="43"/>
      <c r="P15" s="50" t="s">
        <v>55</v>
      </c>
      <c r="Q15" s="207"/>
    </row>
    <row r="16" spans="1:17">
      <c r="A16" s="13">
        <v>11</v>
      </c>
      <c r="B16" s="10" t="s">
        <v>543</v>
      </c>
      <c r="C16" s="7">
        <v>115</v>
      </c>
      <c r="D16" s="7" t="s">
        <v>48</v>
      </c>
      <c r="E16" s="7" t="s">
        <v>17</v>
      </c>
      <c r="F16" s="37">
        <f t="shared" ca="1" si="0"/>
        <v>7.0000000000000007E-2</v>
      </c>
      <c r="G16" s="11">
        <f t="shared" ca="1" si="1"/>
        <v>8.4</v>
      </c>
      <c r="H16" s="7">
        <v>2</v>
      </c>
      <c r="I16" s="7">
        <v>60</v>
      </c>
      <c r="J16" s="11">
        <f t="shared" si="2"/>
        <v>120</v>
      </c>
      <c r="K16" s="9">
        <v>1</v>
      </c>
      <c r="L16" s="38">
        <f t="shared" ca="1" si="3"/>
        <v>7.0000000000000007E-2</v>
      </c>
      <c r="M16" s="6">
        <v>9</v>
      </c>
      <c r="N16" s="51">
        <f ca="1">SUMIF(A6:A43,M16,L6:L43)</f>
        <v>0.48666666666666669</v>
      </c>
      <c r="O16" s="43"/>
      <c r="P16" s="52" t="s">
        <v>56</v>
      </c>
      <c r="Q16" s="206">
        <f ca="1">SUM(N16:N23)</f>
        <v>3.893333333333334</v>
      </c>
    </row>
    <row r="17" spans="1:17" ht="15.75" thickBot="1">
      <c r="A17" s="13">
        <v>12</v>
      </c>
      <c r="B17" s="10" t="s">
        <v>544</v>
      </c>
      <c r="C17" s="7">
        <v>115</v>
      </c>
      <c r="D17" s="7" t="s">
        <v>48</v>
      </c>
      <c r="E17" s="7" t="s">
        <v>17</v>
      </c>
      <c r="F17" s="37">
        <f t="shared" ca="1" si="0"/>
        <v>7.0000000000000007E-2</v>
      </c>
      <c r="G17" s="11">
        <f t="shared" ca="1" si="1"/>
        <v>8.4</v>
      </c>
      <c r="H17" s="7">
        <v>2</v>
      </c>
      <c r="I17" s="7">
        <v>60</v>
      </c>
      <c r="J17" s="11">
        <f t="shared" si="2"/>
        <v>120</v>
      </c>
      <c r="K17" s="9">
        <v>1</v>
      </c>
      <c r="L17" s="38">
        <f t="shared" ca="1" si="3"/>
        <v>7.0000000000000007E-2</v>
      </c>
      <c r="M17" s="6">
        <v>10</v>
      </c>
      <c r="N17" s="51">
        <f ca="1">SUMIF(A6:A43,M17,L6:L43)</f>
        <v>0.48666666666666669</v>
      </c>
      <c r="O17" s="43"/>
      <c r="P17" s="53" t="s">
        <v>55</v>
      </c>
      <c r="Q17" s="207"/>
    </row>
    <row r="18" spans="1:17">
      <c r="A18" s="13">
        <v>13</v>
      </c>
      <c r="B18" s="10" t="s">
        <v>545</v>
      </c>
      <c r="C18" s="7">
        <v>115</v>
      </c>
      <c r="D18" s="7" t="s">
        <v>48</v>
      </c>
      <c r="E18" s="7" t="s">
        <v>17</v>
      </c>
      <c r="F18" s="37">
        <f t="shared" ca="1" si="0"/>
        <v>7.0000000000000007E-2</v>
      </c>
      <c r="G18" s="11">
        <f t="shared" ca="1" si="1"/>
        <v>8.4</v>
      </c>
      <c r="H18" s="7">
        <v>2</v>
      </c>
      <c r="I18" s="7">
        <v>60</v>
      </c>
      <c r="J18" s="11">
        <f t="shared" si="2"/>
        <v>120</v>
      </c>
      <c r="K18" s="9">
        <v>1</v>
      </c>
      <c r="L18" s="38">
        <f t="shared" ca="1" si="3"/>
        <v>7.0000000000000007E-2</v>
      </c>
      <c r="M18" s="6">
        <v>11</v>
      </c>
      <c r="N18" s="51">
        <f ca="1">SUMIF(A6:A43,M18,L6:L43)</f>
        <v>0.48666666666666669</v>
      </c>
      <c r="O18" s="43"/>
      <c r="P18" s="54"/>
      <c r="Q18" s="55"/>
    </row>
    <row r="19" spans="1:17">
      <c r="A19" s="13">
        <v>14</v>
      </c>
      <c r="B19" s="10" t="s">
        <v>546</v>
      </c>
      <c r="C19" s="7">
        <v>115</v>
      </c>
      <c r="D19" s="7" t="s">
        <v>48</v>
      </c>
      <c r="E19" s="7" t="s">
        <v>17</v>
      </c>
      <c r="F19" s="37">
        <f t="shared" ca="1" si="0"/>
        <v>7.0000000000000007E-2</v>
      </c>
      <c r="G19" s="11">
        <f t="shared" ca="1" si="1"/>
        <v>8.4</v>
      </c>
      <c r="H19" s="7">
        <v>2</v>
      </c>
      <c r="I19" s="7">
        <v>60</v>
      </c>
      <c r="J19" s="11">
        <f t="shared" si="2"/>
        <v>120</v>
      </c>
      <c r="K19" s="9">
        <v>1</v>
      </c>
      <c r="L19" s="38">
        <f t="shared" ca="1" si="3"/>
        <v>7.0000000000000007E-2</v>
      </c>
      <c r="M19" s="6">
        <v>12</v>
      </c>
      <c r="N19" s="51">
        <f ca="1">SUMIF(A6:A43,M19,L6:L43)</f>
        <v>0.48666666666666669</v>
      </c>
      <c r="O19" s="43"/>
      <c r="P19" s="56"/>
      <c r="Q19" s="48"/>
    </row>
    <row r="20" spans="1:17" ht="15.75" thickBot="1">
      <c r="A20" s="13">
        <v>15</v>
      </c>
      <c r="B20" s="10" t="s">
        <v>547</v>
      </c>
      <c r="C20" s="7">
        <v>115</v>
      </c>
      <c r="D20" s="7" t="s">
        <v>48</v>
      </c>
      <c r="E20" s="7" t="s">
        <v>17</v>
      </c>
      <c r="F20" s="37">
        <f t="shared" ca="1" si="0"/>
        <v>7.0000000000000007E-2</v>
      </c>
      <c r="G20" s="11">
        <f t="shared" ca="1" si="1"/>
        <v>8.4</v>
      </c>
      <c r="H20" s="7">
        <v>2</v>
      </c>
      <c r="I20" s="7">
        <v>60</v>
      </c>
      <c r="J20" s="11">
        <f t="shared" si="2"/>
        <v>120</v>
      </c>
      <c r="K20" s="9">
        <v>1</v>
      </c>
      <c r="L20" s="38">
        <f t="shared" ca="1" si="3"/>
        <v>7.0000000000000007E-2</v>
      </c>
      <c r="M20" s="6">
        <v>13</v>
      </c>
      <c r="N20" s="51">
        <f ca="1">SUMIF(A6:A43,M20,L6:L43)</f>
        <v>0.48666666666666669</v>
      </c>
      <c r="O20" s="43"/>
      <c r="P20" s="57"/>
      <c r="Q20" s="58"/>
    </row>
    <row r="21" spans="1:17" ht="15.75" thickBot="1">
      <c r="A21" s="13">
        <v>16</v>
      </c>
      <c r="B21" s="10" t="s">
        <v>548</v>
      </c>
      <c r="C21" s="7">
        <v>115</v>
      </c>
      <c r="D21" s="7" t="s">
        <v>48</v>
      </c>
      <c r="E21" s="7" t="s">
        <v>17</v>
      </c>
      <c r="F21" s="37">
        <f t="shared" ca="1" si="0"/>
        <v>7.0000000000000007E-2</v>
      </c>
      <c r="G21" s="11">
        <f t="shared" ca="1" si="1"/>
        <v>8.4</v>
      </c>
      <c r="H21" s="7">
        <v>2</v>
      </c>
      <c r="I21" s="7">
        <v>60</v>
      </c>
      <c r="J21" s="11">
        <f t="shared" si="2"/>
        <v>120</v>
      </c>
      <c r="K21" s="9">
        <v>1</v>
      </c>
      <c r="L21" s="38">
        <f t="shared" ca="1" si="3"/>
        <v>7.0000000000000007E-2</v>
      </c>
      <c r="M21" s="6">
        <v>14</v>
      </c>
      <c r="N21" s="51">
        <f ca="1">SUMIF(A6:A43,M21,L6:L43)</f>
        <v>0.48666666666666669</v>
      </c>
      <c r="O21" s="43"/>
      <c r="P21" s="59" t="s">
        <v>57</v>
      </c>
      <c r="Q21" s="60">
        <f ca="1">SUM(G6:G43)</f>
        <v>934.40000000000009</v>
      </c>
    </row>
    <row r="22" spans="1:17" ht="15.75" thickBot="1">
      <c r="A22" s="13">
        <v>1</v>
      </c>
      <c r="B22" s="10" t="s">
        <v>533</v>
      </c>
      <c r="C22" s="7"/>
      <c r="D22" s="7" t="s">
        <v>48</v>
      </c>
      <c r="E22" s="7" t="s">
        <v>11</v>
      </c>
      <c r="F22" s="37">
        <f t="shared" ca="1" si="0"/>
        <v>0.25</v>
      </c>
      <c r="G22" s="11">
        <f t="shared" ca="1" si="1"/>
        <v>50</v>
      </c>
      <c r="H22" s="7">
        <v>2</v>
      </c>
      <c r="I22" s="7">
        <v>100</v>
      </c>
      <c r="J22" s="11">
        <f t="shared" si="2"/>
        <v>200</v>
      </c>
      <c r="K22" s="9">
        <v>1</v>
      </c>
      <c r="L22" s="38">
        <f t="shared" ca="1" si="3"/>
        <v>0.41666666666666669</v>
      </c>
      <c r="M22" s="6">
        <v>15</v>
      </c>
      <c r="N22" s="51">
        <f ca="1">SUMIF(A6:A43,M22,L6:L43)</f>
        <v>0.48666666666666669</v>
      </c>
      <c r="O22" s="43"/>
      <c r="P22" s="59" t="s">
        <v>35</v>
      </c>
      <c r="Q22" s="61">
        <f>SUM(J6:J43)</f>
        <v>5120</v>
      </c>
    </row>
    <row r="23" spans="1:17" ht="15" customHeight="1" thickBot="1">
      <c r="A23" s="13">
        <v>2</v>
      </c>
      <c r="B23" s="10" t="s">
        <v>534</v>
      </c>
      <c r="C23" s="7"/>
      <c r="D23" s="7" t="s">
        <v>48</v>
      </c>
      <c r="E23" s="7" t="s">
        <v>11</v>
      </c>
      <c r="F23" s="37">
        <f t="shared" ca="1" si="0"/>
        <v>0.25</v>
      </c>
      <c r="G23" s="11">
        <f t="shared" ca="1" si="1"/>
        <v>50</v>
      </c>
      <c r="H23" s="7">
        <v>2</v>
      </c>
      <c r="I23" s="7">
        <v>100</v>
      </c>
      <c r="J23" s="11">
        <f t="shared" si="2"/>
        <v>200</v>
      </c>
      <c r="K23" s="9">
        <v>1</v>
      </c>
      <c r="L23" s="38">
        <f t="shared" ca="1" si="3"/>
        <v>0.41666666666666669</v>
      </c>
      <c r="M23" s="6">
        <v>16</v>
      </c>
      <c r="N23" s="51">
        <f ca="1">SUMIF(A6:A43,M23,L6:L43)</f>
        <v>0.48666666666666669</v>
      </c>
      <c r="O23" s="62"/>
      <c r="P23" s="59" t="s">
        <v>58</v>
      </c>
      <c r="Q23" s="63">
        <f>SUM(C6:C43)</f>
        <v>1720</v>
      </c>
    </row>
    <row r="24" spans="1:17" ht="15.75" thickBot="1">
      <c r="A24" s="13">
        <v>3</v>
      </c>
      <c r="B24" s="10" t="s">
        <v>535</v>
      </c>
      <c r="C24" s="7"/>
      <c r="D24" s="7" t="s">
        <v>48</v>
      </c>
      <c r="E24" s="7" t="s">
        <v>11</v>
      </c>
      <c r="F24" s="37">
        <f t="shared" ca="1" si="0"/>
        <v>0.25</v>
      </c>
      <c r="G24" s="11">
        <f t="shared" ca="1" si="1"/>
        <v>50</v>
      </c>
      <c r="H24" s="7">
        <v>2</v>
      </c>
      <c r="I24" s="7">
        <v>100</v>
      </c>
      <c r="J24" s="11">
        <f t="shared" si="2"/>
        <v>200</v>
      </c>
      <c r="K24" s="9">
        <v>1</v>
      </c>
      <c r="L24" s="38">
        <f t="shared" ca="1" si="3"/>
        <v>0.41666666666666669</v>
      </c>
      <c r="M24" s="64"/>
      <c r="N24" s="21"/>
      <c r="O24" s="21"/>
      <c r="P24" s="21"/>
      <c r="Q24" s="22"/>
    </row>
    <row r="25" spans="1:17" ht="16.5" thickBot="1">
      <c r="A25" s="13">
        <v>4</v>
      </c>
      <c r="B25" s="10" t="s">
        <v>536</v>
      </c>
      <c r="C25" s="7"/>
      <c r="D25" s="7" t="s">
        <v>48</v>
      </c>
      <c r="E25" s="7" t="s">
        <v>11</v>
      </c>
      <c r="F25" s="37">
        <f t="shared" ca="1" si="0"/>
        <v>0.25</v>
      </c>
      <c r="G25" s="11">
        <f t="shared" ca="1" si="1"/>
        <v>50</v>
      </c>
      <c r="H25" s="7">
        <v>2</v>
      </c>
      <c r="I25" s="7">
        <v>100</v>
      </c>
      <c r="J25" s="11">
        <f t="shared" si="2"/>
        <v>200</v>
      </c>
      <c r="K25" s="9">
        <v>1</v>
      </c>
      <c r="L25" s="38">
        <f t="shared" ca="1" si="3"/>
        <v>0.41666666666666669</v>
      </c>
      <c r="M25" s="208" t="s">
        <v>63</v>
      </c>
      <c r="N25" s="197"/>
      <c r="O25" s="197"/>
      <c r="P25" s="197"/>
      <c r="Q25" s="198"/>
    </row>
    <row r="26" spans="1:17">
      <c r="A26" s="13">
        <v>5</v>
      </c>
      <c r="B26" s="10" t="s">
        <v>537</v>
      </c>
      <c r="C26" s="7"/>
      <c r="D26" s="7" t="s">
        <v>48</v>
      </c>
      <c r="E26" s="7" t="s">
        <v>11</v>
      </c>
      <c r="F26" s="37">
        <f t="shared" ca="1" si="0"/>
        <v>0.25</v>
      </c>
      <c r="G26" s="11">
        <f t="shared" ca="1" si="1"/>
        <v>50</v>
      </c>
      <c r="H26" s="7">
        <v>2</v>
      </c>
      <c r="I26" s="7">
        <v>100</v>
      </c>
      <c r="J26" s="11">
        <f t="shared" si="2"/>
        <v>200</v>
      </c>
      <c r="K26" s="9">
        <v>1</v>
      </c>
      <c r="L26" s="38">
        <f t="shared" ca="1" si="3"/>
        <v>0.41666666666666669</v>
      </c>
      <c r="M26" s="209"/>
      <c r="N26" s="199"/>
      <c r="O26" s="199"/>
      <c r="P26" s="199"/>
      <c r="Q26" s="200"/>
    </row>
    <row r="27" spans="1:17">
      <c r="A27" s="13">
        <v>6</v>
      </c>
      <c r="B27" s="10" t="s">
        <v>538</v>
      </c>
      <c r="C27" s="7"/>
      <c r="D27" s="7" t="s">
        <v>48</v>
      </c>
      <c r="E27" s="7" t="s">
        <v>11</v>
      </c>
      <c r="F27" s="37">
        <f t="shared" ca="1" si="0"/>
        <v>0.25</v>
      </c>
      <c r="G27" s="11">
        <f t="shared" ca="1" si="1"/>
        <v>50</v>
      </c>
      <c r="H27" s="7">
        <v>2</v>
      </c>
      <c r="I27" s="7">
        <v>100</v>
      </c>
      <c r="J27" s="11">
        <f t="shared" si="2"/>
        <v>200</v>
      </c>
      <c r="K27" s="9">
        <v>1</v>
      </c>
      <c r="L27" s="38">
        <f t="shared" ca="1" si="3"/>
        <v>0.41666666666666669</v>
      </c>
      <c r="M27" s="210"/>
      <c r="N27" s="201"/>
      <c r="O27" s="201"/>
      <c r="P27" s="201"/>
      <c r="Q27" s="202"/>
    </row>
    <row r="28" spans="1:17">
      <c r="A28" s="13">
        <v>7</v>
      </c>
      <c r="B28" s="10" t="s">
        <v>539</v>
      </c>
      <c r="C28" s="7"/>
      <c r="D28" s="7" t="s">
        <v>48</v>
      </c>
      <c r="E28" s="7" t="s">
        <v>11</v>
      </c>
      <c r="F28" s="37">
        <f t="shared" ca="1" si="0"/>
        <v>0.25</v>
      </c>
      <c r="G28" s="11">
        <f t="shared" ca="1" si="1"/>
        <v>50</v>
      </c>
      <c r="H28" s="7">
        <v>2</v>
      </c>
      <c r="I28" s="7">
        <v>100</v>
      </c>
      <c r="J28" s="11">
        <f t="shared" si="2"/>
        <v>200</v>
      </c>
      <c r="K28" s="9">
        <v>1</v>
      </c>
      <c r="L28" s="38">
        <f t="shared" ca="1" si="3"/>
        <v>0.41666666666666669</v>
      </c>
      <c r="M28" s="210"/>
      <c r="N28" s="201"/>
      <c r="O28" s="201"/>
      <c r="P28" s="201"/>
      <c r="Q28" s="202"/>
    </row>
    <row r="29" spans="1:17">
      <c r="A29" s="13">
        <v>8</v>
      </c>
      <c r="B29" s="10" t="s">
        <v>540</v>
      </c>
      <c r="C29" s="7"/>
      <c r="D29" s="7" t="s">
        <v>48</v>
      </c>
      <c r="E29" s="7" t="s">
        <v>11</v>
      </c>
      <c r="F29" s="37">
        <f t="shared" ca="1" si="0"/>
        <v>0.25</v>
      </c>
      <c r="G29" s="11">
        <f t="shared" ca="1" si="1"/>
        <v>50</v>
      </c>
      <c r="H29" s="7">
        <v>2</v>
      </c>
      <c r="I29" s="7">
        <v>100</v>
      </c>
      <c r="J29" s="11">
        <f t="shared" si="2"/>
        <v>200</v>
      </c>
      <c r="K29" s="9">
        <v>1</v>
      </c>
      <c r="L29" s="38">
        <f t="shared" ca="1" si="3"/>
        <v>0.41666666666666669</v>
      </c>
      <c r="M29" s="210"/>
      <c r="N29" s="201"/>
      <c r="O29" s="201"/>
      <c r="P29" s="201"/>
      <c r="Q29" s="202"/>
    </row>
    <row r="30" spans="1:17">
      <c r="A30" s="13">
        <v>9</v>
      </c>
      <c r="B30" s="10" t="s">
        <v>541</v>
      </c>
      <c r="C30" s="7"/>
      <c r="D30" s="7" t="s">
        <v>48</v>
      </c>
      <c r="E30" s="7" t="s">
        <v>11</v>
      </c>
      <c r="F30" s="37">
        <f t="shared" ca="1" si="0"/>
        <v>0.25</v>
      </c>
      <c r="G30" s="11">
        <f t="shared" ca="1" si="1"/>
        <v>50</v>
      </c>
      <c r="H30" s="7">
        <v>2</v>
      </c>
      <c r="I30" s="7">
        <v>100</v>
      </c>
      <c r="J30" s="11">
        <f t="shared" si="2"/>
        <v>200</v>
      </c>
      <c r="K30" s="9">
        <v>1</v>
      </c>
      <c r="L30" s="38">
        <f t="shared" ca="1" si="3"/>
        <v>0.41666666666666669</v>
      </c>
      <c r="M30" s="210"/>
      <c r="N30" s="201"/>
      <c r="O30" s="201"/>
      <c r="P30" s="201"/>
      <c r="Q30" s="202"/>
    </row>
    <row r="31" spans="1:17">
      <c r="A31" s="13">
        <v>10</v>
      </c>
      <c r="B31" s="10" t="s">
        <v>542</v>
      </c>
      <c r="C31" s="7"/>
      <c r="D31" s="7" t="s">
        <v>48</v>
      </c>
      <c r="E31" s="7" t="s">
        <v>11</v>
      </c>
      <c r="F31" s="37">
        <f t="shared" ca="1" si="0"/>
        <v>0.25</v>
      </c>
      <c r="G31" s="11">
        <f t="shared" ca="1" si="1"/>
        <v>50</v>
      </c>
      <c r="H31" s="7">
        <v>2</v>
      </c>
      <c r="I31" s="7">
        <v>100</v>
      </c>
      <c r="J31" s="11">
        <f t="shared" si="2"/>
        <v>200</v>
      </c>
      <c r="K31" s="9">
        <v>1</v>
      </c>
      <c r="L31" s="38">
        <f t="shared" ca="1" si="3"/>
        <v>0.41666666666666669</v>
      </c>
      <c r="M31" s="210"/>
      <c r="N31" s="201"/>
      <c r="O31" s="201"/>
      <c r="P31" s="201"/>
      <c r="Q31" s="202"/>
    </row>
    <row r="32" spans="1:17">
      <c r="A32" s="13">
        <v>11</v>
      </c>
      <c r="B32" s="10" t="s">
        <v>543</v>
      </c>
      <c r="C32" s="7"/>
      <c r="D32" s="7" t="s">
        <v>48</v>
      </c>
      <c r="E32" s="7" t="s">
        <v>11</v>
      </c>
      <c r="F32" s="37">
        <f t="shared" ca="1" si="0"/>
        <v>0.25</v>
      </c>
      <c r="G32" s="11">
        <f t="shared" ca="1" si="1"/>
        <v>50</v>
      </c>
      <c r="H32" s="7">
        <v>2</v>
      </c>
      <c r="I32" s="7">
        <v>100</v>
      </c>
      <c r="J32" s="11">
        <f t="shared" si="2"/>
        <v>200</v>
      </c>
      <c r="K32" s="9">
        <v>1</v>
      </c>
      <c r="L32" s="38">
        <f t="shared" ca="1" si="3"/>
        <v>0.41666666666666669</v>
      </c>
      <c r="M32" s="210"/>
      <c r="N32" s="201"/>
      <c r="O32" s="201"/>
      <c r="P32" s="201"/>
      <c r="Q32" s="202"/>
    </row>
    <row r="33" spans="1:17">
      <c r="A33" s="13">
        <v>12</v>
      </c>
      <c r="B33" s="10" t="s">
        <v>544</v>
      </c>
      <c r="C33" s="7"/>
      <c r="D33" s="7" t="s">
        <v>48</v>
      </c>
      <c r="E33" s="7" t="s">
        <v>11</v>
      </c>
      <c r="F33" s="37">
        <f t="shared" ca="1" si="0"/>
        <v>0.25</v>
      </c>
      <c r="G33" s="11">
        <f t="shared" ca="1" si="1"/>
        <v>50</v>
      </c>
      <c r="H33" s="7">
        <v>2</v>
      </c>
      <c r="I33" s="7">
        <v>100</v>
      </c>
      <c r="J33" s="11">
        <f t="shared" si="2"/>
        <v>200</v>
      </c>
      <c r="K33" s="9">
        <v>1</v>
      </c>
      <c r="L33" s="38">
        <f t="shared" ca="1" si="3"/>
        <v>0.41666666666666669</v>
      </c>
      <c r="M33" s="210"/>
      <c r="N33" s="201"/>
      <c r="O33" s="201"/>
      <c r="P33" s="201"/>
      <c r="Q33" s="202"/>
    </row>
    <row r="34" spans="1:17">
      <c r="A34" s="13">
        <v>13</v>
      </c>
      <c r="B34" s="10" t="s">
        <v>545</v>
      </c>
      <c r="C34" s="7"/>
      <c r="D34" s="7" t="s">
        <v>48</v>
      </c>
      <c r="E34" s="7" t="s">
        <v>11</v>
      </c>
      <c r="F34" s="37">
        <f t="shared" ca="1" si="0"/>
        <v>0.25</v>
      </c>
      <c r="G34" s="11">
        <f t="shared" ca="1" si="1"/>
        <v>50</v>
      </c>
      <c r="H34" s="7">
        <v>2</v>
      </c>
      <c r="I34" s="7">
        <v>100</v>
      </c>
      <c r="J34" s="11">
        <f t="shared" si="2"/>
        <v>200</v>
      </c>
      <c r="K34" s="9">
        <v>1</v>
      </c>
      <c r="L34" s="38">
        <f t="shared" ca="1" si="3"/>
        <v>0.41666666666666669</v>
      </c>
      <c r="M34" s="210"/>
      <c r="N34" s="201"/>
      <c r="O34" s="201"/>
      <c r="P34" s="201"/>
      <c r="Q34" s="202"/>
    </row>
    <row r="35" spans="1:17">
      <c r="A35" s="13">
        <v>14</v>
      </c>
      <c r="B35" s="10" t="s">
        <v>546</v>
      </c>
      <c r="C35" s="7"/>
      <c r="D35" s="7" t="s">
        <v>48</v>
      </c>
      <c r="E35" s="7" t="s">
        <v>11</v>
      </c>
      <c r="F35" s="37">
        <f t="shared" ca="1" si="0"/>
        <v>0.25</v>
      </c>
      <c r="G35" s="11">
        <f t="shared" ca="1" si="1"/>
        <v>50</v>
      </c>
      <c r="H35" s="7">
        <v>2</v>
      </c>
      <c r="I35" s="7">
        <v>100</v>
      </c>
      <c r="J35" s="11">
        <f t="shared" si="2"/>
        <v>200</v>
      </c>
      <c r="K35" s="9">
        <v>1</v>
      </c>
      <c r="L35" s="38">
        <f t="shared" ca="1" si="3"/>
        <v>0.41666666666666669</v>
      </c>
      <c r="M35" s="210"/>
      <c r="N35" s="201"/>
      <c r="O35" s="201"/>
      <c r="P35" s="201"/>
      <c r="Q35" s="202"/>
    </row>
    <row r="36" spans="1:17">
      <c r="A36" s="13">
        <v>15</v>
      </c>
      <c r="B36" s="10" t="s">
        <v>547</v>
      </c>
      <c r="C36" s="7"/>
      <c r="D36" s="7" t="s">
        <v>48</v>
      </c>
      <c r="E36" s="7" t="s">
        <v>11</v>
      </c>
      <c r="F36" s="37">
        <f t="shared" ca="1" si="0"/>
        <v>0.25</v>
      </c>
      <c r="G36" s="11">
        <f t="shared" ca="1" si="1"/>
        <v>50</v>
      </c>
      <c r="H36" s="7">
        <v>2</v>
      </c>
      <c r="I36" s="7">
        <v>100</v>
      </c>
      <c r="J36" s="11">
        <f t="shared" si="2"/>
        <v>200</v>
      </c>
      <c r="K36" s="9">
        <v>1</v>
      </c>
      <c r="L36" s="38">
        <f t="shared" ca="1" si="3"/>
        <v>0.41666666666666669</v>
      </c>
      <c r="M36" s="210"/>
      <c r="N36" s="201"/>
      <c r="O36" s="201"/>
      <c r="P36" s="201"/>
      <c r="Q36" s="202"/>
    </row>
    <row r="37" spans="1:17">
      <c r="A37" s="13">
        <v>16</v>
      </c>
      <c r="B37" s="10" t="s">
        <v>548</v>
      </c>
      <c r="C37" s="7"/>
      <c r="D37" s="7" t="s">
        <v>48</v>
      </c>
      <c r="E37" s="7" t="s">
        <v>11</v>
      </c>
      <c r="F37" s="37">
        <f t="shared" ca="1" si="0"/>
        <v>0.25</v>
      </c>
      <c r="G37" s="11">
        <f t="shared" ca="1" si="1"/>
        <v>50</v>
      </c>
      <c r="H37" s="7">
        <v>2</v>
      </c>
      <c r="I37" s="7">
        <v>100</v>
      </c>
      <c r="J37" s="11">
        <f t="shared" si="2"/>
        <v>200</v>
      </c>
      <c r="K37" s="9">
        <v>1</v>
      </c>
      <c r="L37" s="38">
        <f t="shared" ca="1" si="3"/>
        <v>0.41666666666666669</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84" priority="4" operator="greaterThan">
      <formula>8</formula>
    </cfRule>
  </conditionalFormatting>
  <conditionalFormatting sqref="Q14:Q17">
    <cfRule type="cellIs" dxfId="83" priority="3" operator="greaterThan">
      <formula>$K$2</formula>
    </cfRule>
  </conditionalFormatting>
  <conditionalFormatting sqref="Q7">
    <cfRule type="cellIs" dxfId="82" priority="2" operator="greaterThan">
      <formula>$I$2</formula>
    </cfRule>
  </conditionalFormatting>
  <conditionalFormatting sqref="F6:F43 J6:J43 L6:L43">
    <cfRule type="cellIs" dxfId="81"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orientation="portrait" r:id="rId1"/>
  <legacyDrawing r:id="rId2"/>
</worksheet>
</file>

<file path=xl/worksheets/sheet22.xml><?xml version="1.0" encoding="utf-8"?>
<worksheet xmlns="http://schemas.openxmlformats.org/spreadsheetml/2006/main" xmlns:r="http://schemas.openxmlformats.org/officeDocument/2006/relationships">
  <sheetPr>
    <tabColor theme="4" tint="-0.249977111117893"/>
  </sheetPr>
  <dimension ref="A1:Q45"/>
  <sheetViews>
    <sheetView zoomScaleNormal="100" zoomScaleSheetLayoutView="100" workbookViewId="0">
      <selection activeCell="C22" sqref="C2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17</v>
      </c>
      <c r="D1" s="21"/>
      <c r="E1" s="205" t="s">
        <v>25</v>
      </c>
      <c r="F1" s="205"/>
      <c r="G1" s="205"/>
      <c r="H1" s="205"/>
      <c r="I1" s="205"/>
      <c r="J1" s="21"/>
      <c r="K1" s="21"/>
      <c r="L1" s="21"/>
      <c r="M1" s="21"/>
      <c r="N1" s="21"/>
      <c r="O1" s="21"/>
      <c r="P1" s="21"/>
      <c r="Q1" s="22"/>
    </row>
    <row r="2" spans="1:17" ht="15.75" thickBot="1">
      <c r="A2" s="23"/>
      <c r="B2" s="24" t="s">
        <v>49</v>
      </c>
      <c r="C2" s="4">
        <v>11</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0" t="s">
        <v>549</v>
      </c>
      <c r="C6" s="7">
        <v>85</v>
      </c>
      <c r="D6" s="7" t="s">
        <v>48</v>
      </c>
      <c r="E6" s="7" t="s">
        <v>17</v>
      </c>
      <c r="F6" s="37">
        <f ca="1">SUMIF(type1,E6,bulbwatts)</f>
        <v>7.0000000000000007E-2</v>
      </c>
      <c r="G6" s="11">
        <f ca="1">IF(H6&gt;0,J6*F6,"")</f>
        <v>8.4</v>
      </c>
      <c r="H6" s="7">
        <v>2</v>
      </c>
      <c r="I6" s="7">
        <v>60</v>
      </c>
      <c r="J6" s="11">
        <f>H6*I6</f>
        <v>120</v>
      </c>
      <c r="K6" s="9">
        <v>1</v>
      </c>
      <c r="L6" s="38">
        <f ca="1">IF(H6&gt;0,((J6*F6)/120)*K6,0)</f>
        <v>7.0000000000000007E-2</v>
      </c>
      <c r="M6" s="203" t="s">
        <v>50</v>
      </c>
      <c r="N6" s="204"/>
      <c r="O6" s="39"/>
      <c r="P6" s="40" t="s">
        <v>53</v>
      </c>
      <c r="Q6" s="41"/>
    </row>
    <row r="7" spans="1:17" ht="15.75" thickBot="1">
      <c r="A7" s="13">
        <v>2</v>
      </c>
      <c r="B7" s="10" t="s">
        <v>550</v>
      </c>
      <c r="C7" s="7">
        <v>85</v>
      </c>
      <c r="D7" s="7" t="s">
        <v>48</v>
      </c>
      <c r="E7" s="7" t="s">
        <v>17</v>
      </c>
      <c r="F7" s="37">
        <f t="shared" ref="F7:F43" ca="1" si="0">SUMIF(type1,E7,bulbwatts)</f>
        <v>7.0000000000000007E-2</v>
      </c>
      <c r="G7" s="11">
        <f t="shared" ref="G7:G37" ca="1" si="1">IF(H7&gt;0,J7*F7,"")</f>
        <v>8.4</v>
      </c>
      <c r="H7" s="7">
        <v>2</v>
      </c>
      <c r="I7" s="7">
        <v>60</v>
      </c>
      <c r="J7" s="11">
        <f t="shared" ref="J7:J43" si="2">H7*I7</f>
        <v>120</v>
      </c>
      <c r="K7" s="9">
        <v>1</v>
      </c>
      <c r="L7" s="38">
        <f t="shared" ref="L7:L43" ca="1" si="3">IF(H7&gt;0,((J7*F7)/120)*K7,0)</f>
        <v>7.0000000000000007E-2</v>
      </c>
      <c r="M7" s="42" t="s">
        <v>26</v>
      </c>
      <c r="N7" s="42" t="s">
        <v>51</v>
      </c>
      <c r="O7" s="43"/>
      <c r="P7" s="44" t="s">
        <v>65</v>
      </c>
      <c r="Q7" s="45">
        <f ca="1">SUM(N8:N23)</f>
        <v>7.7866666666666653</v>
      </c>
    </row>
    <row r="8" spans="1:17">
      <c r="A8" s="13">
        <v>3</v>
      </c>
      <c r="B8" s="10" t="s">
        <v>551</v>
      </c>
      <c r="C8" s="7">
        <v>85</v>
      </c>
      <c r="D8" s="7" t="s">
        <v>48</v>
      </c>
      <c r="E8" s="7" t="s">
        <v>17</v>
      </c>
      <c r="F8" s="37">
        <f t="shared" ca="1" si="0"/>
        <v>7.0000000000000007E-2</v>
      </c>
      <c r="G8" s="11">
        <f t="shared" ca="1" si="1"/>
        <v>8.4</v>
      </c>
      <c r="H8" s="7">
        <v>2</v>
      </c>
      <c r="I8" s="7">
        <v>60</v>
      </c>
      <c r="J8" s="11">
        <f t="shared" si="2"/>
        <v>120</v>
      </c>
      <c r="K8" s="9">
        <v>1</v>
      </c>
      <c r="L8" s="38">
        <f t="shared" ca="1" si="3"/>
        <v>7.0000000000000007E-2</v>
      </c>
      <c r="M8" s="5">
        <v>1</v>
      </c>
      <c r="N8" s="46">
        <f ca="1">SUMIF(A6:A43,M8,L6:L43)</f>
        <v>0.48666666666666669</v>
      </c>
      <c r="O8" s="43"/>
      <c r="P8" s="47"/>
      <c r="Q8" s="48"/>
    </row>
    <row r="9" spans="1:17">
      <c r="A9" s="13">
        <v>4</v>
      </c>
      <c r="B9" s="10" t="s">
        <v>552</v>
      </c>
      <c r="C9" s="7">
        <v>85</v>
      </c>
      <c r="D9" s="7" t="s">
        <v>48</v>
      </c>
      <c r="E9" s="7" t="s">
        <v>17</v>
      </c>
      <c r="F9" s="37">
        <f t="shared" ca="1" si="0"/>
        <v>7.0000000000000007E-2</v>
      </c>
      <c r="G9" s="11">
        <f t="shared" ca="1" si="1"/>
        <v>8.4</v>
      </c>
      <c r="H9" s="7">
        <v>2</v>
      </c>
      <c r="I9" s="7">
        <v>60</v>
      </c>
      <c r="J9" s="11">
        <f t="shared" si="2"/>
        <v>120</v>
      </c>
      <c r="K9" s="9">
        <v>1</v>
      </c>
      <c r="L9" s="38">
        <f t="shared" ca="1" si="3"/>
        <v>7.0000000000000007E-2</v>
      </c>
      <c r="M9" s="5">
        <v>2</v>
      </c>
      <c r="N9" s="46">
        <f ca="1">SUMIF(A6:A43,M9,L6:L43)</f>
        <v>0.48666666666666669</v>
      </c>
      <c r="O9" s="43"/>
      <c r="P9" s="47"/>
      <c r="Q9" s="48"/>
    </row>
    <row r="10" spans="1:17">
      <c r="A10" s="13">
        <v>5</v>
      </c>
      <c r="B10" s="10" t="s">
        <v>553</v>
      </c>
      <c r="C10" s="7">
        <v>75</v>
      </c>
      <c r="D10" s="7" t="s">
        <v>48</v>
      </c>
      <c r="E10" s="7" t="s">
        <v>17</v>
      </c>
      <c r="F10" s="37">
        <f t="shared" ca="1" si="0"/>
        <v>7.0000000000000007E-2</v>
      </c>
      <c r="G10" s="11">
        <f t="shared" ca="1" si="1"/>
        <v>8.4</v>
      </c>
      <c r="H10" s="7">
        <v>2</v>
      </c>
      <c r="I10" s="7">
        <v>60</v>
      </c>
      <c r="J10" s="11">
        <f t="shared" si="2"/>
        <v>120</v>
      </c>
      <c r="K10" s="9">
        <v>1</v>
      </c>
      <c r="L10" s="38">
        <f t="shared" ca="1" si="3"/>
        <v>7.0000000000000007E-2</v>
      </c>
      <c r="M10" s="5">
        <v>3</v>
      </c>
      <c r="N10" s="46">
        <f ca="1">SUMIF(A6:A43,M10,L6:L43)</f>
        <v>0.48666666666666669</v>
      </c>
      <c r="O10" s="43"/>
      <c r="P10" s="47"/>
      <c r="Q10" s="48"/>
    </row>
    <row r="11" spans="1:17">
      <c r="A11" s="13">
        <v>6</v>
      </c>
      <c r="B11" s="10" t="s">
        <v>554</v>
      </c>
      <c r="C11" s="7">
        <v>75</v>
      </c>
      <c r="D11" s="7" t="s">
        <v>48</v>
      </c>
      <c r="E11" s="7" t="s">
        <v>17</v>
      </c>
      <c r="F11" s="37">
        <f t="shared" ca="1" si="0"/>
        <v>7.0000000000000007E-2</v>
      </c>
      <c r="G11" s="11">
        <f t="shared" ca="1" si="1"/>
        <v>8.4</v>
      </c>
      <c r="H11" s="7">
        <v>2</v>
      </c>
      <c r="I11" s="7">
        <v>60</v>
      </c>
      <c r="J11" s="11">
        <f t="shared" si="2"/>
        <v>120</v>
      </c>
      <c r="K11" s="9">
        <v>1</v>
      </c>
      <c r="L11" s="38">
        <f t="shared" ca="1" si="3"/>
        <v>7.0000000000000007E-2</v>
      </c>
      <c r="M11" s="5">
        <v>4</v>
      </c>
      <c r="N11" s="46">
        <f ca="1">SUMIF(A6:A43,M11,L6:L43)</f>
        <v>0.48666666666666669</v>
      </c>
      <c r="O11" s="43"/>
      <c r="P11" s="47"/>
      <c r="Q11" s="48"/>
    </row>
    <row r="12" spans="1:17">
      <c r="A12" s="13">
        <v>7</v>
      </c>
      <c r="B12" s="10" t="s">
        <v>555</v>
      </c>
      <c r="C12" s="7">
        <v>75</v>
      </c>
      <c r="D12" s="7" t="s">
        <v>48</v>
      </c>
      <c r="E12" s="7" t="s">
        <v>17</v>
      </c>
      <c r="F12" s="37">
        <f t="shared" ca="1" si="0"/>
        <v>7.0000000000000007E-2</v>
      </c>
      <c r="G12" s="11">
        <f t="shared" ca="1" si="1"/>
        <v>8.4</v>
      </c>
      <c r="H12" s="7">
        <v>2</v>
      </c>
      <c r="I12" s="7">
        <v>60</v>
      </c>
      <c r="J12" s="11">
        <f t="shared" si="2"/>
        <v>120</v>
      </c>
      <c r="K12" s="9">
        <v>1</v>
      </c>
      <c r="L12" s="38">
        <f t="shared" ca="1" si="3"/>
        <v>7.0000000000000007E-2</v>
      </c>
      <c r="M12" s="5">
        <v>5</v>
      </c>
      <c r="N12" s="46">
        <f ca="1">SUMIF(A6:A43,M12,L6:L43)</f>
        <v>0.48666666666666669</v>
      </c>
      <c r="O12" s="43"/>
      <c r="P12" s="47"/>
      <c r="Q12" s="48"/>
    </row>
    <row r="13" spans="1:17" ht="15.75" thickBot="1">
      <c r="A13" s="13">
        <v>8</v>
      </c>
      <c r="B13" s="10" t="s">
        <v>556</v>
      </c>
      <c r="C13" s="7">
        <v>75</v>
      </c>
      <c r="D13" s="7" t="s">
        <v>48</v>
      </c>
      <c r="E13" s="7" t="s">
        <v>17</v>
      </c>
      <c r="F13" s="37">
        <f t="shared" ca="1" si="0"/>
        <v>7.0000000000000007E-2</v>
      </c>
      <c r="G13" s="11">
        <f t="shared" ca="1" si="1"/>
        <v>8.4</v>
      </c>
      <c r="H13" s="7">
        <v>2</v>
      </c>
      <c r="I13" s="7">
        <v>60</v>
      </c>
      <c r="J13" s="11">
        <f t="shared" si="2"/>
        <v>120</v>
      </c>
      <c r="K13" s="9">
        <v>1</v>
      </c>
      <c r="L13" s="38">
        <f t="shared" ca="1" si="3"/>
        <v>7.0000000000000007E-2</v>
      </c>
      <c r="M13" s="5">
        <v>6</v>
      </c>
      <c r="N13" s="46">
        <f ca="1">SUMIF(A6:A43,M13,L6:L43)</f>
        <v>0.48666666666666669</v>
      </c>
      <c r="O13" s="43"/>
      <c r="P13" s="47"/>
      <c r="Q13" s="48"/>
    </row>
    <row r="14" spans="1:17">
      <c r="A14" s="13">
        <v>9</v>
      </c>
      <c r="B14" s="10" t="s">
        <v>557</v>
      </c>
      <c r="C14" s="7">
        <v>75</v>
      </c>
      <c r="D14" s="7" t="s">
        <v>48</v>
      </c>
      <c r="E14" s="7" t="s">
        <v>17</v>
      </c>
      <c r="F14" s="37">
        <f t="shared" ca="1" si="0"/>
        <v>7.0000000000000007E-2</v>
      </c>
      <c r="G14" s="11">
        <f t="shared" ca="1" si="1"/>
        <v>8.4</v>
      </c>
      <c r="H14" s="7">
        <v>2</v>
      </c>
      <c r="I14" s="7">
        <v>60</v>
      </c>
      <c r="J14" s="11">
        <f t="shared" si="2"/>
        <v>120</v>
      </c>
      <c r="K14" s="9">
        <v>1</v>
      </c>
      <c r="L14" s="38">
        <f t="shared" ca="1" si="3"/>
        <v>7.0000000000000007E-2</v>
      </c>
      <c r="M14" s="5">
        <v>7</v>
      </c>
      <c r="N14" s="46">
        <f ca="1">SUMIF(A6:A43,M14,L6:L43)</f>
        <v>0.48666666666666669</v>
      </c>
      <c r="O14" s="43"/>
      <c r="P14" s="49" t="s">
        <v>54</v>
      </c>
      <c r="Q14" s="206">
        <f ca="1">SUM(N8:N15)</f>
        <v>3.893333333333334</v>
      </c>
    </row>
    <row r="15" spans="1:17" ht="15.75" thickBot="1">
      <c r="A15" s="13">
        <v>10</v>
      </c>
      <c r="B15" s="10" t="s">
        <v>558</v>
      </c>
      <c r="C15" s="7">
        <v>75</v>
      </c>
      <c r="D15" s="7" t="s">
        <v>48</v>
      </c>
      <c r="E15" s="7" t="s">
        <v>17</v>
      </c>
      <c r="F15" s="37">
        <f t="shared" ca="1" si="0"/>
        <v>7.0000000000000007E-2</v>
      </c>
      <c r="G15" s="11">
        <f t="shared" ca="1" si="1"/>
        <v>8.4</v>
      </c>
      <c r="H15" s="7">
        <v>2</v>
      </c>
      <c r="I15" s="7">
        <v>60</v>
      </c>
      <c r="J15" s="11">
        <f t="shared" si="2"/>
        <v>120</v>
      </c>
      <c r="K15" s="9">
        <v>1</v>
      </c>
      <c r="L15" s="38">
        <f t="shared" ca="1" si="3"/>
        <v>7.0000000000000007E-2</v>
      </c>
      <c r="M15" s="5">
        <v>8</v>
      </c>
      <c r="N15" s="46">
        <f ca="1">SUMIF(A6:A43,M15,L6:L43)</f>
        <v>0.48666666666666669</v>
      </c>
      <c r="O15" s="43"/>
      <c r="P15" s="50" t="s">
        <v>55</v>
      </c>
      <c r="Q15" s="207"/>
    </row>
    <row r="16" spans="1:17">
      <c r="A16" s="13">
        <v>11</v>
      </c>
      <c r="B16" s="10" t="s">
        <v>559</v>
      </c>
      <c r="C16" s="7">
        <v>65</v>
      </c>
      <c r="D16" s="7" t="s">
        <v>48</v>
      </c>
      <c r="E16" s="7" t="s">
        <v>17</v>
      </c>
      <c r="F16" s="37">
        <f t="shared" ca="1" si="0"/>
        <v>7.0000000000000007E-2</v>
      </c>
      <c r="G16" s="11">
        <f t="shared" ca="1" si="1"/>
        <v>8.4</v>
      </c>
      <c r="H16" s="7">
        <v>2</v>
      </c>
      <c r="I16" s="7">
        <v>60</v>
      </c>
      <c r="J16" s="11">
        <f t="shared" si="2"/>
        <v>120</v>
      </c>
      <c r="K16" s="9">
        <v>1</v>
      </c>
      <c r="L16" s="38">
        <f t="shared" ca="1" si="3"/>
        <v>7.0000000000000007E-2</v>
      </c>
      <c r="M16" s="6">
        <v>9</v>
      </c>
      <c r="N16" s="51">
        <f ca="1">SUMIF(A6:A43,M16,L6:L43)</f>
        <v>0.48666666666666669</v>
      </c>
      <c r="O16" s="43"/>
      <c r="P16" s="52" t="s">
        <v>56</v>
      </c>
      <c r="Q16" s="206">
        <f ca="1">SUM(N16:N23)</f>
        <v>3.893333333333334</v>
      </c>
    </row>
    <row r="17" spans="1:17" ht="15.75" thickBot="1">
      <c r="A17" s="13">
        <v>12</v>
      </c>
      <c r="B17" s="10" t="s">
        <v>560</v>
      </c>
      <c r="C17" s="7">
        <v>65</v>
      </c>
      <c r="D17" s="7" t="s">
        <v>48</v>
      </c>
      <c r="E17" s="7" t="s">
        <v>17</v>
      </c>
      <c r="F17" s="37">
        <f t="shared" ca="1" si="0"/>
        <v>7.0000000000000007E-2</v>
      </c>
      <c r="G17" s="11">
        <f t="shared" ca="1" si="1"/>
        <v>8.4</v>
      </c>
      <c r="H17" s="7">
        <v>2</v>
      </c>
      <c r="I17" s="7">
        <v>60</v>
      </c>
      <c r="J17" s="11">
        <f t="shared" si="2"/>
        <v>120</v>
      </c>
      <c r="K17" s="9">
        <v>1</v>
      </c>
      <c r="L17" s="38">
        <f t="shared" ca="1" si="3"/>
        <v>7.0000000000000007E-2</v>
      </c>
      <c r="M17" s="6">
        <v>10</v>
      </c>
      <c r="N17" s="51">
        <f ca="1">SUMIF(A6:A43,M17,L6:L43)</f>
        <v>0.48666666666666669</v>
      </c>
      <c r="O17" s="43"/>
      <c r="P17" s="53" t="s">
        <v>55</v>
      </c>
      <c r="Q17" s="207"/>
    </row>
    <row r="18" spans="1:17">
      <c r="A18" s="13">
        <v>13</v>
      </c>
      <c r="B18" s="10" t="s">
        <v>561</v>
      </c>
      <c r="C18" s="7">
        <v>65</v>
      </c>
      <c r="D18" s="7" t="s">
        <v>48</v>
      </c>
      <c r="E18" s="7" t="s">
        <v>17</v>
      </c>
      <c r="F18" s="37">
        <f t="shared" ca="1" si="0"/>
        <v>7.0000000000000007E-2</v>
      </c>
      <c r="G18" s="11">
        <f t="shared" ca="1" si="1"/>
        <v>8.4</v>
      </c>
      <c r="H18" s="7">
        <v>2</v>
      </c>
      <c r="I18" s="7">
        <v>60</v>
      </c>
      <c r="J18" s="11">
        <f t="shared" si="2"/>
        <v>120</v>
      </c>
      <c r="K18" s="9">
        <v>1</v>
      </c>
      <c r="L18" s="38">
        <f t="shared" ca="1" si="3"/>
        <v>7.0000000000000007E-2</v>
      </c>
      <c r="M18" s="6">
        <v>11</v>
      </c>
      <c r="N18" s="51">
        <f ca="1">SUMIF(A6:A43,M18,L6:L43)</f>
        <v>0.48666666666666669</v>
      </c>
      <c r="O18" s="43"/>
      <c r="P18" s="54"/>
      <c r="Q18" s="55"/>
    </row>
    <row r="19" spans="1:17">
      <c r="A19" s="13">
        <v>14</v>
      </c>
      <c r="B19" s="10" t="s">
        <v>562</v>
      </c>
      <c r="C19" s="7">
        <v>65</v>
      </c>
      <c r="D19" s="7" t="s">
        <v>48</v>
      </c>
      <c r="E19" s="7" t="s">
        <v>17</v>
      </c>
      <c r="F19" s="37">
        <f t="shared" ca="1" si="0"/>
        <v>7.0000000000000007E-2</v>
      </c>
      <c r="G19" s="11">
        <f t="shared" ca="1" si="1"/>
        <v>8.4</v>
      </c>
      <c r="H19" s="7">
        <v>2</v>
      </c>
      <c r="I19" s="7">
        <v>60</v>
      </c>
      <c r="J19" s="11">
        <f t="shared" si="2"/>
        <v>120</v>
      </c>
      <c r="K19" s="9">
        <v>1</v>
      </c>
      <c r="L19" s="38">
        <f t="shared" ca="1" si="3"/>
        <v>7.0000000000000007E-2</v>
      </c>
      <c r="M19" s="6">
        <v>12</v>
      </c>
      <c r="N19" s="51">
        <f ca="1">SUMIF(A6:A43,M19,L6:L43)</f>
        <v>0.48666666666666669</v>
      </c>
      <c r="O19" s="43"/>
      <c r="P19" s="56"/>
      <c r="Q19" s="48"/>
    </row>
    <row r="20" spans="1:17" ht="15.75" thickBot="1">
      <c r="A20" s="13">
        <v>15</v>
      </c>
      <c r="B20" s="10" t="s">
        <v>563</v>
      </c>
      <c r="C20" s="7">
        <v>65</v>
      </c>
      <c r="D20" s="7" t="s">
        <v>48</v>
      </c>
      <c r="E20" s="7" t="s">
        <v>17</v>
      </c>
      <c r="F20" s="37">
        <f t="shared" ca="1" si="0"/>
        <v>7.0000000000000007E-2</v>
      </c>
      <c r="G20" s="11">
        <f t="shared" ca="1" si="1"/>
        <v>8.4</v>
      </c>
      <c r="H20" s="7">
        <v>2</v>
      </c>
      <c r="I20" s="7">
        <v>60</v>
      </c>
      <c r="J20" s="11">
        <f t="shared" si="2"/>
        <v>120</v>
      </c>
      <c r="K20" s="9">
        <v>1</v>
      </c>
      <c r="L20" s="38">
        <f t="shared" ca="1" si="3"/>
        <v>7.0000000000000007E-2</v>
      </c>
      <c r="M20" s="6">
        <v>13</v>
      </c>
      <c r="N20" s="51">
        <f ca="1">SUMIF(A6:A43,M20,L6:L43)</f>
        <v>0.48666666666666669</v>
      </c>
      <c r="O20" s="43"/>
      <c r="P20" s="57"/>
      <c r="Q20" s="58"/>
    </row>
    <row r="21" spans="1:17" ht="15.75" thickBot="1">
      <c r="A21" s="13">
        <v>16</v>
      </c>
      <c r="B21" s="10" t="s">
        <v>564</v>
      </c>
      <c r="C21" s="7">
        <v>65</v>
      </c>
      <c r="D21" s="7" t="s">
        <v>48</v>
      </c>
      <c r="E21" s="7" t="s">
        <v>17</v>
      </c>
      <c r="F21" s="37">
        <f t="shared" ca="1" si="0"/>
        <v>7.0000000000000007E-2</v>
      </c>
      <c r="G21" s="11">
        <f t="shared" ca="1" si="1"/>
        <v>8.4</v>
      </c>
      <c r="H21" s="7">
        <v>2</v>
      </c>
      <c r="I21" s="7">
        <v>60</v>
      </c>
      <c r="J21" s="11">
        <f t="shared" si="2"/>
        <v>120</v>
      </c>
      <c r="K21" s="9">
        <v>1</v>
      </c>
      <c r="L21" s="38">
        <f t="shared" ca="1" si="3"/>
        <v>7.0000000000000007E-2</v>
      </c>
      <c r="M21" s="6">
        <v>14</v>
      </c>
      <c r="N21" s="51">
        <f ca="1">SUMIF(A6:A43,M21,L6:L43)</f>
        <v>0.48666666666666669</v>
      </c>
      <c r="O21" s="43"/>
      <c r="P21" s="59" t="s">
        <v>57</v>
      </c>
      <c r="Q21" s="60">
        <f ca="1">SUM(G6:G43)</f>
        <v>934.40000000000009</v>
      </c>
    </row>
    <row r="22" spans="1:17" ht="15.75" thickBot="1">
      <c r="A22" s="13">
        <v>1</v>
      </c>
      <c r="B22" s="10" t="s">
        <v>549</v>
      </c>
      <c r="C22" s="7"/>
      <c r="D22" s="7" t="s">
        <v>48</v>
      </c>
      <c r="E22" s="7" t="s">
        <v>11</v>
      </c>
      <c r="F22" s="37">
        <f t="shared" ca="1" si="0"/>
        <v>0.25</v>
      </c>
      <c r="G22" s="11">
        <f t="shared" ca="1" si="1"/>
        <v>50</v>
      </c>
      <c r="H22" s="7">
        <v>2</v>
      </c>
      <c r="I22" s="7">
        <v>100</v>
      </c>
      <c r="J22" s="11">
        <f t="shared" si="2"/>
        <v>200</v>
      </c>
      <c r="K22" s="9">
        <v>1</v>
      </c>
      <c r="L22" s="38">
        <f t="shared" ca="1" si="3"/>
        <v>0.41666666666666669</v>
      </c>
      <c r="M22" s="6">
        <v>15</v>
      </c>
      <c r="N22" s="51">
        <f ca="1">SUMIF(A6:A43,M22,L6:L43)</f>
        <v>0.48666666666666669</v>
      </c>
      <c r="O22" s="43"/>
      <c r="P22" s="59" t="s">
        <v>35</v>
      </c>
      <c r="Q22" s="61">
        <f>SUM(J6:J43)</f>
        <v>5120</v>
      </c>
    </row>
    <row r="23" spans="1:17" ht="15" customHeight="1" thickBot="1">
      <c r="A23" s="13">
        <v>2</v>
      </c>
      <c r="B23" s="10" t="s">
        <v>550</v>
      </c>
      <c r="C23" s="7"/>
      <c r="D23" s="7" t="s">
        <v>48</v>
      </c>
      <c r="E23" s="7" t="s">
        <v>11</v>
      </c>
      <c r="F23" s="37">
        <f t="shared" ca="1" si="0"/>
        <v>0.25</v>
      </c>
      <c r="G23" s="11">
        <f t="shared" ca="1" si="1"/>
        <v>50</v>
      </c>
      <c r="H23" s="7">
        <v>2</v>
      </c>
      <c r="I23" s="7">
        <v>100</v>
      </c>
      <c r="J23" s="11">
        <f t="shared" si="2"/>
        <v>200</v>
      </c>
      <c r="K23" s="9">
        <v>1</v>
      </c>
      <c r="L23" s="38">
        <f t="shared" ca="1" si="3"/>
        <v>0.41666666666666669</v>
      </c>
      <c r="M23" s="6">
        <v>16</v>
      </c>
      <c r="N23" s="51">
        <f ca="1">SUMIF(A6:A43,M23,L6:L43)</f>
        <v>0.48666666666666669</v>
      </c>
      <c r="O23" s="62"/>
      <c r="P23" s="59" t="s">
        <v>58</v>
      </c>
      <c r="Q23" s="63">
        <f>SUM(C6:C43)</f>
        <v>1180</v>
      </c>
    </row>
    <row r="24" spans="1:17" ht="15.75" thickBot="1">
      <c r="A24" s="13">
        <v>3</v>
      </c>
      <c r="B24" s="10" t="s">
        <v>551</v>
      </c>
      <c r="C24" s="7"/>
      <c r="D24" s="7" t="s">
        <v>48</v>
      </c>
      <c r="E24" s="7" t="s">
        <v>11</v>
      </c>
      <c r="F24" s="37">
        <f t="shared" ca="1" si="0"/>
        <v>0.25</v>
      </c>
      <c r="G24" s="11">
        <f t="shared" ca="1" si="1"/>
        <v>50</v>
      </c>
      <c r="H24" s="7">
        <v>2</v>
      </c>
      <c r="I24" s="7">
        <v>100</v>
      </c>
      <c r="J24" s="11">
        <f t="shared" si="2"/>
        <v>200</v>
      </c>
      <c r="K24" s="9">
        <v>1</v>
      </c>
      <c r="L24" s="38">
        <f t="shared" ca="1" si="3"/>
        <v>0.41666666666666669</v>
      </c>
      <c r="M24" s="64"/>
      <c r="N24" s="21"/>
      <c r="O24" s="21"/>
      <c r="P24" s="21"/>
      <c r="Q24" s="22"/>
    </row>
    <row r="25" spans="1:17" ht="16.5" thickBot="1">
      <c r="A25" s="13">
        <v>4</v>
      </c>
      <c r="B25" s="10" t="s">
        <v>552</v>
      </c>
      <c r="C25" s="7"/>
      <c r="D25" s="7" t="s">
        <v>48</v>
      </c>
      <c r="E25" s="7" t="s">
        <v>11</v>
      </c>
      <c r="F25" s="37">
        <f t="shared" ca="1" si="0"/>
        <v>0.25</v>
      </c>
      <c r="G25" s="11">
        <f t="shared" ca="1" si="1"/>
        <v>50</v>
      </c>
      <c r="H25" s="7">
        <v>2</v>
      </c>
      <c r="I25" s="7">
        <v>100</v>
      </c>
      <c r="J25" s="11">
        <f t="shared" si="2"/>
        <v>200</v>
      </c>
      <c r="K25" s="9">
        <v>1</v>
      </c>
      <c r="L25" s="38">
        <f t="shared" ca="1" si="3"/>
        <v>0.41666666666666669</v>
      </c>
      <c r="M25" s="208" t="s">
        <v>63</v>
      </c>
      <c r="N25" s="197"/>
      <c r="O25" s="197"/>
      <c r="P25" s="197"/>
      <c r="Q25" s="198"/>
    </row>
    <row r="26" spans="1:17">
      <c r="A26" s="13">
        <v>5</v>
      </c>
      <c r="B26" s="10" t="s">
        <v>553</v>
      </c>
      <c r="C26" s="7"/>
      <c r="D26" s="7" t="s">
        <v>48</v>
      </c>
      <c r="E26" s="7" t="s">
        <v>11</v>
      </c>
      <c r="F26" s="37">
        <f t="shared" ca="1" si="0"/>
        <v>0.25</v>
      </c>
      <c r="G26" s="11">
        <f t="shared" ca="1" si="1"/>
        <v>50</v>
      </c>
      <c r="H26" s="7">
        <v>2</v>
      </c>
      <c r="I26" s="7">
        <v>100</v>
      </c>
      <c r="J26" s="11">
        <f t="shared" si="2"/>
        <v>200</v>
      </c>
      <c r="K26" s="9">
        <v>1</v>
      </c>
      <c r="L26" s="38">
        <f t="shared" ca="1" si="3"/>
        <v>0.41666666666666669</v>
      </c>
      <c r="M26" s="209"/>
      <c r="N26" s="199"/>
      <c r="O26" s="199"/>
      <c r="P26" s="199"/>
      <c r="Q26" s="200"/>
    </row>
    <row r="27" spans="1:17">
      <c r="A27" s="13">
        <v>6</v>
      </c>
      <c r="B27" s="10" t="s">
        <v>554</v>
      </c>
      <c r="C27" s="7"/>
      <c r="D27" s="7" t="s">
        <v>48</v>
      </c>
      <c r="E27" s="7" t="s">
        <v>11</v>
      </c>
      <c r="F27" s="37">
        <f t="shared" ca="1" si="0"/>
        <v>0.25</v>
      </c>
      <c r="G27" s="11">
        <f t="shared" ca="1" si="1"/>
        <v>50</v>
      </c>
      <c r="H27" s="7">
        <v>2</v>
      </c>
      <c r="I27" s="7">
        <v>100</v>
      </c>
      <c r="J27" s="11">
        <f t="shared" si="2"/>
        <v>200</v>
      </c>
      <c r="K27" s="9">
        <v>1</v>
      </c>
      <c r="L27" s="38">
        <f t="shared" ca="1" si="3"/>
        <v>0.41666666666666669</v>
      </c>
      <c r="M27" s="210"/>
      <c r="N27" s="201"/>
      <c r="O27" s="201"/>
      <c r="P27" s="201"/>
      <c r="Q27" s="202"/>
    </row>
    <row r="28" spans="1:17">
      <c r="A28" s="13">
        <v>7</v>
      </c>
      <c r="B28" s="10" t="s">
        <v>555</v>
      </c>
      <c r="C28" s="7"/>
      <c r="D28" s="7" t="s">
        <v>48</v>
      </c>
      <c r="E28" s="7" t="s">
        <v>11</v>
      </c>
      <c r="F28" s="37">
        <f t="shared" ca="1" si="0"/>
        <v>0.25</v>
      </c>
      <c r="G28" s="11">
        <f t="shared" ca="1" si="1"/>
        <v>50</v>
      </c>
      <c r="H28" s="7">
        <v>2</v>
      </c>
      <c r="I28" s="7">
        <v>100</v>
      </c>
      <c r="J28" s="11">
        <f t="shared" si="2"/>
        <v>200</v>
      </c>
      <c r="K28" s="9">
        <v>1</v>
      </c>
      <c r="L28" s="38">
        <f t="shared" ca="1" si="3"/>
        <v>0.41666666666666669</v>
      </c>
      <c r="M28" s="210"/>
      <c r="N28" s="201"/>
      <c r="O28" s="201"/>
      <c r="P28" s="201"/>
      <c r="Q28" s="202"/>
    </row>
    <row r="29" spans="1:17">
      <c r="A29" s="13">
        <v>8</v>
      </c>
      <c r="B29" s="10" t="s">
        <v>556</v>
      </c>
      <c r="C29" s="7"/>
      <c r="D29" s="7" t="s">
        <v>48</v>
      </c>
      <c r="E29" s="7" t="s">
        <v>11</v>
      </c>
      <c r="F29" s="37">
        <f t="shared" ca="1" si="0"/>
        <v>0.25</v>
      </c>
      <c r="G29" s="11">
        <f t="shared" ca="1" si="1"/>
        <v>50</v>
      </c>
      <c r="H29" s="7">
        <v>2</v>
      </c>
      <c r="I29" s="7">
        <v>100</v>
      </c>
      <c r="J29" s="11">
        <f t="shared" si="2"/>
        <v>200</v>
      </c>
      <c r="K29" s="9">
        <v>1</v>
      </c>
      <c r="L29" s="38">
        <f t="shared" ca="1" si="3"/>
        <v>0.41666666666666669</v>
      </c>
      <c r="M29" s="210"/>
      <c r="N29" s="201"/>
      <c r="O29" s="201"/>
      <c r="P29" s="201"/>
      <c r="Q29" s="202"/>
    </row>
    <row r="30" spans="1:17">
      <c r="A30" s="13">
        <v>9</v>
      </c>
      <c r="B30" s="10" t="s">
        <v>557</v>
      </c>
      <c r="C30" s="7"/>
      <c r="D30" s="7" t="s">
        <v>48</v>
      </c>
      <c r="E30" s="7" t="s">
        <v>11</v>
      </c>
      <c r="F30" s="37">
        <f t="shared" ca="1" si="0"/>
        <v>0.25</v>
      </c>
      <c r="G30" s="11">
        <f t="shared" ca="1" si="1"/>
        <v>50</v>
      </c>
      <c r="H30" s="7">
        <v>2</v>
      </c>
      <c r="I30" s="7">
        <v>100</v>
      </c>
      <c r="J30" s="11">
        <f t="shared" si="2"/>
        <v>200</v>
      </c>
      <c r="K30" s="9">
        <v>1</v>
      </c>
      <c r="L30" s="38">
        <f t="shared" ca="1" si="3"/>
        <v>0.41666666666666669</v>
      </c>
      <c r="M30" s="210"/>
      <c r="N30" s="201"/>
      <c r="O30" s="201"/>
      <c r="P30" s="201"/>
      <c r="Q30" s="202"/>
    </row>
    <row r="31" spans="1:17">
      <c r="A31" s="13">
        <v>10</v>
      </c>
      <c r="B31" s="10" t="s">
        <v>558</v>
      </c>
      <c r="C31" s="7"/>
      <c r="D31" s="7" t="s">
        <v>48</v>
      </c>
      <c r="E31" s="7" t="s">
        <v>11</v>
      </c>
      <c r="F31" s="37">
        <f t="shared" ca="1" si="0"/>
        <v>0.25</v>
      </c>
      <c r="G31" s="11">
        <f t="shared" ca="1" si="1"/>
        <v>50</v>
      </c>
      <c r="H31" s="7">
        <v>2</v>
      </c>
      <c r="I31" s="7">
        <v>100</v>
      </c>
      <c r="J31" s="11">
        <f t="shared" si="2"/>
        <v>200</v>
      </c>
      <c r="K31" s="9">
        <v>1</v>
      </c>
      <c r="L31" s="38">
        <f t="shared" ca="1" si="3"/>
        <v>0.41666666666666669</v>
      </c>
      <c r="M31" s="210"/>
      <c r="N31" s="201"/>
      <c r="O31" s="201"/>
      <c r="P31" s="201"/>
      <c r="Q31" s="202"/>
    </row>
    <row r="32" spans="1:17">
      <c r="A32" s="13">
        <v>11</v>
      </c>
      <c r="B32" s="10" t="s">
        <v>559</v>
      </c>
      <c r="C32" s="7"/>
      <c r="D32" s="7" t="s">
        <v>48</v>
      </c>
      <c r="E32" s="7" t="s">
        <v>11</v>
      </c>
      <c r="F32" s="37">
        <f t="shared" ca="1" si="0"/>
        <v>0.25</v>
      </c>
      <c r="G32" s="11">
        <f t="shared" ca="1" si="1"/>
        <v>50</v>
      </c>
      <c r="H32" s="7">
        <v>2</v>
      </c>
      <c r="I32" s="7">
        <v>100</v>
      </c>
      <c r="J32" s="11">
        <f t="shared" si="2"/>
        <v>200</v>
      </c>
      <c r="K32" s="9">
        <v>1</v>
      </c>
      <c r="L32" s="38">
        <f t="shared" ca="1" si="3"/>
        <v>0.41666666666666669</v>
      </c>
      <c r="M32" s="210"/>
      <c r="N32" s="201"/>
      <c r="O32" s="201"/>
      <c r="P32" s="201"/>
      <c r="Q32" s="202"/>
    </row>
    <row r="33" spans="1:17">
      <c r="A33" s="13">
        <v>12</v>
      </c>
      <c r="B33" s="10" t="s">
        <v>560</v>
      </c>
      <c r="C33" s="7"/>
      <c r="D33" s="7" t="s">
        <v>48</v>
      </c>
      <c r="E33" s="7" t="s">
        <v>11</v>
      </c>
      <c r="F33" s="37">
        <f t="shared" ca="1" si="0"/>
        <v>0.25</v>
      </c>
      <c r="G33" s="11">
        <f t="shared" ca="1" si="1"/>
        <v>50</v>
      </c>
      <c r="H33" s="7">
        <v>2</v>
      </c>
      <c r="I33" s="7">
        <v>100</v>
      </c>
      <c r="J33" s="11">
        <f t="shared" si="2"/>
        <v>200</v>
      </c>
      <c r="K33" s="9">
        <v>1</v>
      </c>
      <c r="L33" s="38">
        <f t="shared" ca="1" si="3"/>
        <v>0.41666666666666669</v>
      </c>
      <c r="M33" s="210"/>
      <c r="N33" s="201"/>
      <c r="O33" s="201"/>
      <c r="P33" s="201"/>
      <c r="Q33" s="202"/>
    </row>
    <row r="34" spans="1:17">
      <c r="A34" s="13">
        <v>13</v>
      </c>
      <c r="B34" s="10" t="s">
        <v>561</v>
      </c>
      <c r="C34" s="7"/>
      <c r="D34" s="7" t="s">
        <v>48</v>
      </c>
      <c r="E34" s="7" t="s">
        <v>11</v>
      </c>
      <c r="F34" s="37">
        <f t="shared" ca="1" si="0"/>
        <v>0.25</v>
      </c>
      <c r="G34" s="11">
        <f t="shared" ca="1" si="1"/>
        <v>50</v>
      </c>
      <c r="H34" s="7">
        <v>2</v>
      </c>
      <c r="I34" s="7">
        <v>100</v>
      </c>
      <c r="J34" s="11">
        <f t="shared" si="2"/>
        <v>200</v>
      </c>
      <c r="K34" s="9">
        <v>1</v>
      </c>
      <c r="L34" s="38">
        <f t="shared" ca="1" si="3"/>
        <v>0.41666666666666669</v>
      </c>
      <c r="M34" s="210"/>
      <c r="N34" s="201"/>
      <c r="O34" s="201"/>
      <c r="P34" s="201"/>
      <c r="Q34" s="202"/>
    </row>
    <row r="35" spans="1:17">
      <c r="A35" s="13">
        <v>14</v>
      </c>
      <c r="B35" s="10" t="s">
        <v>562</v>
      </c>
      <c r="C35" s="7"/>
      <c r="D35" s="7" t="s">
        <v>48</v>
      </c>
      <c r="E35" s="7" t="s">
        <v>11</v>
      </c>
      <c r="F35" s="37">
        <f t="shared" ca="1" si="0"/>
        <v>0.25</v>
      </c>
      <c r="G35" s="11">
        <f t="shared" ca="1" si="1"/>
        <v>50</v>
      </c>
      <c r="H35" s="7">
        <v>2</v>
      </c>
      <c r="I35" s="7">
        <v>100</v>
      </c>
      <c r="J35" s="11">
        <f t="shared" si="2"/>
        <v>200</v>
      </c>
      <c r="K35" s="9">
        <v>1</v>
      </c>
      <c r="L35" s="38">
        <f t="shared" ca="1" si="3"/>
        <v>0.41666666666666669</v>
      </c>
      <c r="M35" s="210"/>
      <c r="N35" s="201"/>
      <c r="O35" s="201"/>
      <c r="P35" s="201"/>
      <c r="Q35" s="202"/>
    </row>
    <row r="36" spans="1:17">
      <c r="A36" s="13">
        <v>15</v>
      </c>
      <c r="B36" s="10" t="s">
        <v>563</v>
      </c>
      <c r="C36" s="7"/>
      <c r="D36" s="7" t="s">
        <v>48</v>
      </c>
      <c r="E36" s="7" t="s">
        <v>11</v>
      </c>
      <c r="F36" s="37">
        <f t="shared" ca="1" si="0"/>
        <v>0.25</v>
      </c>
      <c r="G36" s="11">
        <f t="shared" ca="1" si="1"/>
        <v>50</v>
      </c>
      <c r="H36" s="7">
        <v>2</v>
      </c>
      <c r="I36" s="7">
        <v>100</v>
      </c>
      <c r="J36" s="11">
        <f t="shared" si="2"/>
        <v>200</v>
      </c>
      <c r="K36" s="9">
        <v>1</v>
      </c>
      <c r="L36" s="38">
        <f t="shared" ca="1" si="3"/>
        <v>0.41666666666666669</v>
      </c>
      <c r="M36" s="210"/>
      <c r="N36" s="201"/>
      <c r="O36" s="201"/>
      <c r="P36" s="201"/>
      <c r="Q36" s="202"/>
    </row>
    <row r="37" spans="1:17">
      <c r="A37" s="13">
        <v>16</v>
      </c>
      <c r="B37" s="10" t="s">
        <v>564</v>
      </c>
      <c r="C37" s="7"/>
      <c r="D37" s="7" t="s">
        <v>48</v>
      </c>
      <c r="E37" s="7" t="s">
        <v>11</v>
      </c>
      <c r="F37" s="37">
        <f t="shared" ca="1" si="0"/>
        <v>0.25</v>
      </c>
      <c r="G37" s="11">
        <f t="shared" ca="1" si="1"/>
        <v>50</v>
      </c>
      <c r="H37" s="7">
        <v>2</v>
      </c>
      <c r="I37" s="7">
        <v>100</v>
      </c>
      <c r="J37" s="11">
        <f t="shared" si="2"/>
        <v>200</v>
      </c>
      <c r="K37" s="9">
        <v>1</v>
      </c>
      <c r="L37" s="38">
        <f t="shared" ca="1" si="3"/>
        <v>0.41666666666666669</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80" priority="4" operator="greaterThan">
      <formula>8</formula>
    </cfRule>
  </conditionalFormatting>
  <conditionalFormatting sqref="Q14:Q17">
    <cfRule type="cellIs" dxfId="79" priority="3" operator="greaterThan">
      <formula>$K$2</formula>
    </cfRule>
  </conditionalFormatting>
  <conditionalFormatting sqref="Q7">
    <cfRule type="cellIs" dxfId="78" priority="2" operator="greaterThan">
      <formula>$I$2</formula>
    </cfRule>
  </conditionalFormatting>
  <conditionalFormatting sqref="F6:F43 J6:J43 L6:L43">
    <cfRule type="cellIs" dxfId="77"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orientation="portrait" r:id="rId1"/>
  <legacyDrawing r:id="rId2"/>
</worksheet>
</file>

<file path=xl/worksheets/sheet23.xml><?xml version="1.0" encoding="utf-8"?>
<worksheet xmlns="http://schemas.openxmlformats.org/spreadsheetml/2006/main" xmlns:r="http://schemas.openxmlformats.org/officeDocument/2006/relationships">
  <sheetPr>
    <tabColor theme="3" tint="-0.249977111117893"/>
  </sheetPr>
  <dimension ref="A1:Q45"/>
  <sheetViews>
    <sheetView zoomScaleNormal="100" zoomScaleSheetLayoutView="100" workbookViewId="0">
      <selection activeCell="B12" sqref="B1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18</v>
      </c>
      <c r="D1" s="21"/>
      <c r="E1" s="205" t="s">
        <v>25</v>
      </c>
      <c r="F1" s="205"/>
      <c r="G1" s="205"/>
      <c r="H1" s="205"/>
      <c r="I1" s="205"/>
      <c r="J1" s="21"/>
      <c r="K1" s="21"/>
      <c r="L1" s="21"/>
      <c r="M1" s="21"/>
      <c r="N1" s="21"/>
      <c r="O1" s="21"/>
      <c r="P1" s="21"/>
      <c r="Q1" s="22"/>
    </row>
    <row r="2" spans="1:17" ht="15.75" thickBot="1">
      <c r="A2" s="23"/>
      <c r="B2" s="24" t="s">
        <v>49</v>
      </c>
      <c r="C2" s="4">
        <v>12</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0" t="s">
        <v>565</v>
      </c>
      <c r="C6" s="7">
        <v>60</v>
      </c>
      <c r="D6" s="7" t="s">
        <v>48</v>
      </c>
      <c r="E6" s="7" t="s">
        <v>17</v>
      </c>
      <c r="F6" s="37">
        <f ca="1">SUMIF(type1,E6,bulbwatts)</f>
        <v>7.0000000000000007E-2</v>
      </c>
      <c r="G6" s="11">
        <f ca="1">IF(H6&gt;0,J6*F6,"")</f>
        <v>8.4</v>
      </c>
      <c r="H6" s="7">
        <v>2</v>
      </c>
      <c r="I6" s="7">
        <v>60</v>
      </c>
      <c r="J6" s="11">
        <f>H6*I6</f>
        <v>120</v>
      </c>
      <c r="K6" s="9">
        <v>1</v>
      </c>
      <c r="L6" s="38">
        <f ca="1">IF(H6&gt;0,((J6*F6)/120)*K6,0)</f>
        <v>7.0000000000000007E-2</v>
      </c>
      <c r="M6" s="203" t="s">
        <v>50</v>
      </c>
      <c r="N6" s="204"/>
      <c r="O6" s="39"/>
      <c r="P6" s="40" t="s">
        <v>53</v>
      </c>
      <c r="Q6" s="41"/>
    </row>
    <row r="7" spans="1:17" ht="15.75" thickBot="1">
      <c r="A7" s="13">
        <v>2</v>
      </c>
      <c r="B7" s="10" t="s">
        <v>566</v>
      </c>
      <c r="C7" s="7">
        <v>60</v>
      </c>
      <c r="D7" s="7" t="s">
        <v>48</v>
      </c>
      <c r="E7" s="7" t="s">
        <v>17</v>
      </c>
      <c r="F7" s="37">
        <f t="shared" ref="F7:F43" ca="1" si="0">SUMIF(type1,E7,bulbwatts)</f>
        <v>7.0000000000000007E-2</v>
      </c>
      <c r="G7" s="11">
        <f t="shared" ref="G7:G43" ca="1" si="1">IF(H7&gt;0,J7*F7,"")</f>
        <v>8.4</v>
      </c>
      <c r="H7" s="7">
        <v>2</v>
      </c>
      <c r="I7" s="7">
        <v>60</v>
      </c>
      <c r="J7" s="11">
        <f t="shared" ref="J7:J43" si="2">H7*I7</f>
        <v>120</v>
      </c>
      <c r="K7" s="9">
        <v>1</v>
      </c>
      <c r="L7" s="38">
        <f t="shared" ref="L7:L43" ca="1" si="3">IF(H7&gt;0,((J7*F7)/120)*K7,0)</f>
        <v>7.0000000000000007E-2</v>
      </c>
      <c r="M7" s="42" t="s">
        <v>26</v>
      </c>
      <c r="N7" s="42" t="s">
        <v>51</v>
      </c>
      <c r="O7" s="43"/>
      <c r="P7" s="44" t="s">
        <v>65</v>
      </c>
      <c r="Q7" s="45">
        <f ca="1">SUM(N8:N23)</f>
        <v>7.7866666666666653</v>
      </c>
    </row>
    <row r="8" spans="1:17">
      <c r="A8" s="13">
        <v>3</v>
      </c>
      <c r="B8" s="10" t="s">
        <v>567</v>
      </c>
      <c r="C8" s="7">
        <v>60</v>
      </c>
      <c r="D8" s="7" t="s">
        <v>48</v>
      </c>
      <c r="E8" s="7" t="s">
        <v>17</v>
      </c>
      <c r="F8" s="37">
        <f t="shared" ca="1" si="0"/>
        <v>7.0000000000000007E-2</v>
      </c>
      <c r="G8" s="11">
        <f t="shared" ca="1" si="1"/>
        <v>8.4</v>
      </c>
      <c r="H8" s="7">
        <v>2</v>
      </c>
      <c r="I8" s="7">
        <v>60</v>
      </c>
      <c r="J8" s="11">
        <f t="shared" si="2"/>
        <v>120</v>
      </c>
      <c r="K8" s="9">
        <v>1</v>
      </c>
      <c r="L8" s="38">
        <f t="shared" ca="1" si="3"/>
        <v>7.0000000000000007E-2</v>
      </c>
      <c r="M8" s="5">
        <v>1</v>
      </c>
      <c r="N8" s="46">
        <f ca="1">SUMIF(A6:A43,M8,L6:L43)</f>
        <v>0.48666666666666669</v>
      </c>
      <c r="O8" s="43"/>
      <c r="P8" s="47"/>
      <c r="Q8" s="48"/>
    </row>
    <row r="9" spans="1:17">
      <c r="A9" s="13">
        <v>4</v>
      </c>
      <c r="B9" s="10" t="s">
        <v>568</v>
      </c>
      <c r="C9" s="7">
        <v>60</v>
      </c>
      <c r="D9" s="7" t="s">
        <v>48</v>
      </c>
      <c r="E9" s="7" t="s">
        <v>17</v>
      </c>
      <c r="F9" s="37">
        <f t="shared" ca="1" si="0"/>
        <v>7.0000000000000007E-2</v>
      </c>
      <c r="G9" s="11">
        <f t="shared" ca="1" si="1"/>
        <v>8.4</v>
      </c>
      <c r="H9" s="7">
        <v>2</v>
      </c>
      <c r="I9" s="7">
        <v>60</v>
      </c>
      <c r="J9" s="11">
        <f t="shared" si="2"/>
        <v>120</v>
      </c>
      <c r="K9" s="9">
        <v>1</v>
      </c>
      <c r="L9" s="38">
        <f t="shared" ca="1" si="3"/>
        <v>7.0000000000000007E-2</v>
      </c>
      <c r="M9" s="5">
        <v>2</v>
      </c>
      <c r="N9" s="46">
        <f ca="1">SUMIF(A6:A43,M9,L6:L43)</f>
        <v>0.48666666666666669</v>
      </c>
      <c r="O9" s="43"/>
      <c r="P9" s="47"/>
      <c r="Q9" s="48"/>
    </row>
    <row r="10" spans="1:17">
      <c r="A10" s="13">
        <v>5</v>
      </c>
      <c r="B10" s="10" t="s">
        <v>569</v>
      </c>
      <c r="C10" s="7">
        <v>60</v>
      </c>
      <c r="D10" s="7" t="s">
        <v>48</v>
      </c>
      <c r="E10" s="7" t="s">
        <v>17</v>
      </c>
      <c r="F10" s="37">
        <f t="shared" ca="1" si="0"/>
        <v>7.0000000000000007E-2</v>
      </c>
      <c r="G10" s="11">
        <f t="shared" ca="1" si="1"/>
        <v>8.4</v>
      </c>
      <c r="H10" s="7">
        <v>2</v>
      </c>
      <c r="I10" s="7">
        <v>60</v>
      </c>
      <c r="J10" s="11">
        <f t="shared" si="2"/>
        <v>120</v>
      </c>
      <c r="K10" s="9">
        <v>1</v>
      </c>
      <c r="L10" s="38">
        <f t="shared" ca="1" si="3"/>
        <v>7.0000000000000007E-2</v>
      </c>
      <c r="M10" s="5">
        <v>3</v>
      </c>
      <c r="N10" s="46">
        <f ca="1">SUMIF(A6:A43,M10,L6:L43)</f>
        <v>0.48666666666666669</v>
      </c>
      <c r="O10" s="43"/>
      <c r="P10" s="47"/>
      <c r="Q10" s="48"/>
    </row>
    <row r="11" spans="1:17">
      <c r="A11" s="13">
        <v>6</v>
      </c>
      <c r="B11" s="10" t="s">
        <v>570</v>
      </c>
      <c r="C11" s="7">
        <v>60</v>
      </c>
      <c r="D11" s="7" t="s">
        <v>48</v>
      </c>
      <c r="E11" s="7" t="s">
        <v>17</v>
      </c>
      <c r="F11" s="37">
        <f t="shared" ca="1" si="0"/>
        <v>7.0000000000000007E-2</v>
      </c>
      <c r="G11" s="11">
        <f t="shared" ca="1" si="1"/>
        <v>8.4</v>
      </c>
      <c r="H11" s="7">
        <v>2</v>
      </c>
      <c r="I11" s="7">
        <v>60</v>
      </c>
      <c r="J11" s="11">
        <f t="shared" si="2"/>
        <v>120</v>
      </c>
      <c r="K11" s="9">
        <v>1</v>
      </c>
      <c r="L11" s="38">
        <f t="shared" ca="1" si="3"/>
        <v>7.0000000000000007E-2</v>
      </c>
      <c r="M11" s="5">
        <v>4</v>
      </c>
      <c r="N11" s="46">
        <f ca="1">SUMIF(A6:A43,M11,L6:L43)</f>
        <v>0.48666666666666669</v>
      </c>
      <c r="O11" s="43"/>
      <c r="P11" s="47"/>
      <c r="Q11" s="48"/>
    </row>
    <row r="12" spans="1:17">
      <c r="A12" s="13">
        <v>7</v>
      </c>
      <c r="B12" s="10" t="s">
        <v>571</v>
      </c>
      <c r="C12" s="7">
        <v>60</v>
      </c>
      <c r="D12" s="7" t="s">
        <v>48</v>
      </c>
      <c r="E12" s="7" t="s">
        <v>17</v>
      </c>
      <c r="F12" s="37">
        <f t="shared" ca="1" si="0"/>
        <v>7.0000000000000007E-2</v>
      </c>
      <c r="G12" s="11">
        <f t="shared" ca="1" si="1"/>
        <v>8.4</v>
      </c>
      <c r="H12" s="7">
        <v>2</v>
      </c>
      <c r="I12" s="7">
        <v>60</v>
      </c>
      <c r="J12" s="11">
        <f t="shared" si="2"/>
        <v>120</v>
      </c>
      <c r="K12" s="9">
        <v>1</v>
      </c>
      <c r="L12" s="38">
        <f t="shared" ca="1" si="3"/>
        <v>7.0000000000000007E-2</v>
      </c>
      <c r="M12" s="5">
        <v>5</v>
      </c>
      <c r="N12" s="46">
        <f ca="1">SUMIF(A6:A43,M12,L6:L43)</f>
        <v>0.48666666666666669</v>
      </c>
      <c r="O12" s="43"/>
      <c r="P12" s="47"/>
      <c r="Q12" s="48"/>
    </row>
    <row r="13" spans="1:17" ht="15.75" thickBot="1">
      <c r="A13" s="13">
        <v>8</v>
      </c>
      <c r="B13" s="10" t="s">
        <v>572</v>
      </c>
      <c r="C13" s="7">
        <v>60</v>
      </c>
      <c r="D13" s="7" t="s">
        <v>48</v>
      </c>
      <c r="E13" s="7" t="s">
        <v>17</v>
      </c>
      <c r="F13" s="37">
        <f t="shared" ca="1" si="0"/>
        <v>7.0000000000000007E-2</v>
      </c>
      <c r="G13" s="11">
        <f t="shared" ca="1" si="1"/>
        <v>8.4</v>
      </c>
      <c r="H13" s="7">
        <v>2</v>
      </c>
      <c r="I13" s="7">
        <v>60</v>
      </c>
      <c r="J13" s="11">
        <f t="shared" si="2"/>
        <v>120</v>
      </c>
      <c r="K13" s="9">
        <v>1</v>
      </c>
      <c r="L13" s="38">
        <f t="shared" ca="1" si="3"/>
        <v>7.0000000000000007E-2</v>
      </c>
      <c r="M13" s="5">
        <v>6</v>
      </c>
      <c r="N13" s="46">
        <f ca="1">SUMIF(A6:A43,M13,L6:L43)</f>
        <v>0.48666666666666669</v>
      </c>
      <c r="O13" s="43"/>
      <c r="P13" s="47"/>
      <c r="Q13" s="48"/>
    </row>
    <row r="14" spans="1:17">
      <c r="A14" s="13">
        <v>9</v>
      </c>
      <c r="B14" s="10" t="s">
        <v>573</v>
      </c>
      <c r="C14" s="7">
        <v>60</v>
      </c>
      <c r="D14" s="7" t="s">
        <v>48</v>
      </c>
      <c r="E14" s="7" t="s">
        <v>17</v>
      </c>
      <c r="F14" s="37">
        <f t="shared" ca="1" si="0"/>
        <v>7.0000000000000007E-2</v>
      </c>
      <c r="G14" s="11">
        <f t="shared" ca="1" si="1"/>
        <v>8.4</v>
      </c>
      <c r="H14" s="7">
        <v>2</v>
      </c>
      <c r="I14" s="7">
        <v>60</v>
      </c>
      <c r="J14" s="11">
        <f t="shared" si="2"/>
        <v>120</v>
      </c>
      <c r="K14" s="9">
        <v>1</v>
      </c>
      <c r="L14" s="38">
        <f t="shared" ca="1" si="3"/>
        <v>7.0000000000000007E-2</v>
      </c>
      <c r="M14" s="5">
        <v>7</v>
      </c>
      <c r="N14" s="46">
        <f ca="1">SUMIF(A6:A43,M14,L6:L43)</f>
        <v>0.48666666666666669</v>
      </c>
      <c r="O14" s="43"/>
      <c r="P14" s="49" t="s">
        <v>54</v>
      </c>
      <c r="Q14" s="206">
        <f ca="1">SUM(N8:N15)</f>
        <v>3.893333333333334</v>
      </c>
    </row>
    <row r="15" spans="1:17" ht="15.75" thickBot="1">
      <c r="A15" s="13">
        <v>10</v>
      </c>
      <c r="B15" s="10" t="s">
        <v>574</v>
      </c>
      <c r="C15" s="7">
        <v>60</v>
      </c>
      <c r="D15" s="7" t="s">
        <v>48</v>
      </c>
      <c r="E15" s="7" t="s">
        <v>17</v>
      </c>
      <c r="F15" s="37">
        <f t="shared" ca="1" si="0"/>
        <v>7.0000000000000007E-2</v>
      </c>
      <c r="G15" s="11">
        <f t="shared" ca="1" si="1"/>
        <v>8.4</v>
      </c>
      <c r="H15" s="7">
        <v>2</v>
      </c>
      <c r="I15" s="7">
        <v>60</v>
      </c>
      <c r="J15" s="11">
        <f t="shared" si="2"/>
        <v>120</v>
      </c>
      <c r="K15" s="9">
        <v>1</v>
      </c>
      <c r="L15" s="38">
        <f t="shared" ca="1" si="3"/>
        <v>7.0000000000000007E-2</v>
      </c>
      <c r="M15" s="5">
        <v>8</v>
      </c>
      <c r="N15" s="46">
        <f ca="1">SUMIF(A6:A43,M15,L6:L43)</f>
        <v>0.48666666666666669</v>
      </c>
      <c r="O15" s="43"/>
      <c r="P15" s="50" t="s">
        <v>55</v>
      </c>
      <c r="Q15" s="207"/>
    </row>
    <row r="16" spans="1:17">
      <c r="A16" s="13">
        <v>11</v>
      </c>
      <c r="B16" s="10" t="s">
        <v>575</v>
      </c>
      <c r="C16" s="7">
        <v>60</v>
      </c>
      <c r="D16" s="7" t="s">
        <v>48</v>
      </c>
      <c r="E16" s="7" t="s">
        <v>17</v>
      </c>
      <c r="F16" s="37">
        <f t="shared" ca="1" si="0"/>
        <v>7.0000000000000007E-2</v>
      </c>
      <c r="G16" s="11">
        <f t="shared" ca="1" si="1"/>
        <v>8.4</v>
      </c>
      <c r="H16" s="7">
        <v>2</v>
      </c>
      <c r="I16" s="7">
        <v>60</v>
      </c>
      <c r="J16" s="11">
        <f t="shared" si="2"/>
        <v>120</v>
      </c>
      <c r="K16" s="9">
        <v>1</v>
      </c>
      <c r="L16" s="38">
        <f t="shared" ca="1" si="3"/>
        <v>7.0000000000000007E-2</v>
      </c>
      <c r="M16" s="6">
        <v>9</v>
      </c>
      <c r="N16" s="51">
        <f ca="1">SUMIF(A6:A43,M16,L6:L43)</f>
        <v>0.48666666666666669</v>
      </c>
      <c r="O16" s="43"/>
      <c r="P16" s="52" t="s">
        <v>56</v>
      </c>
      <c r="Q16" s="206">
        <f ca="1">SUM(N16:N23)</f>
        <v>3.893333333333334</v>
      </c>
    </row>
    <row r="17" spans="1:17" ht="15.75" thickBot="1">
      <c r="A17" s="13">
        <v>12</v>
      </c>
      <c r="B17" s="10" t="s">
        <v>576</v>
      </c>
      <c r="C17" s="7">
        <v>60</v>
      </c>
      <c r="D17" s="7" t="s">
        <v>48</v>
      </c>
      <c r="E17" s="7" t="s">
        <v>17</v>
      </c>
      <c r="F17" s="37">
        <f t="shared" ca="1" si="0"/>
        <v>7.0000000000000007E-2</v>
      </c>
      <c r="G17" s="11">
        <f t="shared" ca="1" si="1"/>
        <v>8.4</v>
      </c>
      <c r="H17" s="7">
        <v>2</v>
      </c>
      <c r="I17" s="7">
        <v>60</v>
      </c>
      <c r="J17" s="11">
        <f t="shared" si="2"/>
        <v>120</v>
      </c>
      <c r="K17" s="9">
        <v>1</v>
      </c>
      <c r="L17" s="38">
        <f t="shared" ca="1" si="3"/>
        <v>7.0000000000000007E-2</v>
      </c>
      <c r="M17" s="6">
        <v>10</v>
      </c>
      <c r="N17" s="51">
        <f ca="1">SUMIF(A6:A43,M17,L6:L43)</f>
        <v>0.48666666666666669</v>
      </c>
      <c r="O17" s="43"/>
      <c r="P17" s="53" t="s">
        <v>55</v>
      </c>
      <c r="Q17" s="207"/>
    </row>
    <row r="18" spans="1:17">
      <c r="A18" s="13">
        <v>13</v>
      </c>
      <c r="B18" s="10" t="s">
        <v>577</v>
      </c>
      <c r="C18" s="7">
        <v>60</v>
      </c>
      <c r="D18" s="7" t="s">
        <v>48</v>
      </c>
      <c r="E18" s="7" t="s">
        <v>17</v>
      </c>
      <c r="F18" s="37">
        <f t="shared" ca="1" si="0"/>
        <v>7.0000000000000007E-2</v>
      </c>
      <c r="G18" s="11">
        <f t="shared" ca="1" si="1"/>
        <v>8.4</v>
      </c>
      <c r="H18" s="7">
        <v>2</v>
      </c>
      <c r="I18" s="7">
        <v>60</v>
      </c>
      <c r="J18" s="11">
        <f t="shared" si="2"/>
        <v>120</v>
      </c>
      <c r="K18" s="9">
        <v>1</v>
      </c>
      <c r="L18" s="38">
        <f t="shared" ca="1" si="3"/>
        <v>7.0000000000000007E-2</v>
      </c>
      <c r="M18" s="6">
        <v>11</v>
      </c>
      <c r="N18" s="51">
        <f ca="1">SUMIF(A6:A43,M18,L6:L43)</f>
        <v>0.48666666666666669</v>
      </c>
      <c r="O18" s="43"/>
      <c r="P18" s="54"/>
      <c r="Q18" s="55"/>
    </row>
    <row r="19" spans="1:17">
      <c r="A19" s="13">
        <v>14</v>
      </c>
      <c r="B19" s="10" t="s">
        <v>578</v>
      </c>
      <c r="C19" s="7">
        <v>60</v>
      </c>
      <c r="D19" s="7" t="s">
        <v>48</v>
      </c>
      <c r="E19" s="7" t="s">
        <v>17</v>
      </c>
      <c r="F19" s="37">
        <f t="shared" ca="1" si="0"/>
        <v>7.0000000000000007E-2</v>
      </c>
      <c r="G19" s="11">
        <f t="shared" ca="1" si="1"/>
        <v>8.4</v>
      </c>
      <c r="H19" s="7">
        <v>2</v>
      </c>
      <c r="I19" s="7">
        <v>60</v>
      </c>
      <c r="J19" s="11">
        <f t="shared" si="2"/>
        <v>120</v>
      </c>
      <c r="K19" s="9">
        <v>1</v>
      </c>
      <c r="L19" s="38">
        <f t="shared" ca="1" si="3"/>
        <v>7.0000000000000007E-2</v>
      </c>
      <c r="M19" s="6">
        <v>12</v>
      </c>
      <c r="N19" s="51">
        <f ca="1">SUMIF(A6:A43,M19,L6:L43)</f>
        <v>0.48666666666666669</v>
      </c>
      <c r="O19" s="43"/>
      <c r="P19" s="56"/>
      <c r="Q19" s="48"/>
    </row>
    <row r="20" spans="1:17" ht="15.75" thickBot="1">
      <c r="A20" s="13">
        <v>15</v>
      </c>
      <c r="B20" s="10" t="s">
        <v>579</v>
      </c>
      <c r="C20" s="7">
        <v>60</v>
      </c>
      <c r="D20" s="7" t="s">
        <v>48</v>
      </c>
      <c r="E20" s="7" t="s">
        <v>17</v>
      </c>
      <c r="F20" s="37">
        <f t="shared" ca="1" si="0"/>
        <v>7.0000000000000007E-2</v>
      </c>
      <c r="G20" s="11">
        <f t="shared" ca="1" si="1"/>
        <v>8.4</v>
      </c>
      <c r="H20" s="7">
        <v>2</v>
      </c>
      <c r="I20" s="7">
        <v>60</v>
      </c>
      <c r="J20" s="11">
        <f t="shared" si="2"/>
        <v>120</v>
      </c>
      <c r="K20" s="9">
        <v>1</v>
      </c>
      <c r="L20" s="38">
        <f t="shared" ca="1" si="3"/>
        <v>7.0000000000000007E-2</v>
      </c>
      <c r="M20" s="6">
        <v>13</v>
      </c>
      <c r="N20" s="51">
        <f ca="1">SUMIF(A6:A43,M20,L6:L43)</f>
        <v>0.48666666666666669</v>
      </c>
      <c r="O20" s="43"/>
      <c r="P20" s="57"/>
      <c r="Q20" s="58"/>
    </row>
    <row r="21" spans="1:17" ht="15.75" thickBot="1">
      <c r="A21" s="13">
        <v>16</v>
      </c>
      <c r="B21" s="10" t="s">
        <v>580</v>
      </c>
      <c r="C21" s="7">
        <v>60</v>
      </c>
      <c r="D21" s="7" t="s">
        <v>48</v>
      </c>
      <c r="E21" s="7" t="s">
        <v>17</v>
      </c>
      <c r="F21" s="37">
        <f t="shared" ca="1" si="0"/>
        <v>7.0000000000000007E-2</v>
      </c>
      <c r="G21" s="11">
        <f t="shared" ca="1" si="1"/>
        <v>8.4</v>
      </c>
      <c r="H21" s="7">
        <v>2</v>
      </c>
      <c r="I21" s="7">
        <v>60</v>
      </c>
      <c r="J21" s="11">
        <f t="shared" si="2"/>
        <v>120</v>
      </c>
      <c r="K21" s="9">
        <v>1</v>
      </c>
      <c r="L21" s="38">
        <f t="shared" ca="1" si="3"/>
        <v>7.0000000000000007E-2</v>
      </c>
      <c r="M21" s="6">
        <v>14</v>
      </c>
      <c r="N21" s="51">
        <f ca="1">SUMIF(A6:A43,M21,L6:L43)</f>
        <v>0.48666666666666669</v>
      </c>
      <c r="O21" s="43"/>
      <c r="P21" s="59" t="s">
        <v>57</v>
      </c>
      <c r="Q21" s="60">
        <f ca="1">SUM(G6:G43)</f>
        <v>934.40000000000009</v>
      </c>
    </row>
    <row r="22" spans="1:17" ht="15.75" thickBot="1">
      <c r="A22" s="13">
        <v>1</v>
      </c>
      <c r="B22" s="10" t="s">
        <v>565</v>
      </c>
      <c r="C22" s="7"/>
      <c r="D22" s="7" t="s">
        <v>48</v>
      </c>
      <c r="E22" s="7" t="s">
        <v>11</v>
      </c>
      <c r="F22" s="37">
        <f t="shared" ca="1" si="0"/>
        <v>0.25</v>
      </c>
      <c r="G22" s="11">
        <f t="shared" ca="1" si="1"/>
        <v>50</v>
      </c>
      <c r="H22" s="7">
        <v>2</v>
      </c>
      <c r="I22" s="7">
        <v>100</v>
      </c>
      <c r="J22" s="11">
        <f t="shared" si="2"/>
        <v>200</v>
      </c>
      <c r="K22" s="9">
        <v>1</v>
      </c>
      <c r="L22" s="38">
        <f t="shared" ca="1" si="3"/>
        <v>0.41666666666666669</v>
      </c>
      <c r="M22" s="6">
        <v>15</v>
      </c>
      <c r="N22" s="51">
        <f ca="1">SUMIF(A6:A43,M22,L6:L43)</f>
        <v>0.48666666666666669</v>
      </c>
      <c r="O22" s="43"/>
      <c r="P22" s="59" t="s">
        <v>35</v>
      </c>
      <c r="Q22" s="61">
        <f>SUM(J6:J43)</f>
        <v>5120</v>
      </c>
    </row>
    <row r="23" spans="1:17" ht="15" customHeight="1" thickBot="1">
      <c r="A23" s="13">
        <v>2</v>
      </c>
      <c r="B23" s="10" t="s">
        <v>566</v>
      </c>
      <c r="C23" s="7"/>
      <c r="D23" s="7" t="s">
        <v>48</v>
      </c>
      <c r="E23" s="7" t="s">
        <v>11</v>
      </c>
      <c r="F23" s="37">
        <f t="shared" ca="1" si="0"/>
        <v>0.25</v>
      </c>
      <c r="G23" s="11">
        <f t="shared" ca="1" si="1"/>
        <v>50</v>
      </c>
      <c r="H23" s="7">
        <v>2</v>
      </c>
      <c r="I23" s="7">
        <v>100</v>
      </c>
      <c r="J23" s="11">
        <f t="shared" si="2"/>
        <v>200</v>
      </c>
      <c r="K23" s="9">
        <v>1</v>
      </c>
      <c r="L23" s="38">
        <f t="shared" ca="1" si="3"/>
        <v>0.41666666666666669</v>
      </c>
      <c r="M23" s="6">
        <v>16</v>
      </c>
      <c r="N23" s="51">
        <f ca="1">SUMIF(A6:A43,M23,L6:L43)</f>
        <v>0.48666666666666669</v>
      </c>
      <c r="O23" s="62"/>
      <c r="P23" s="59" t="s">
        <v>58</v>
      </c>
      <c r="Q23" s="63">
        <f>SUM(C6:C43)</f>
        <v>960</v>
      </c>
    </row>
    <row r="24" spans="1:17" ht="15.75" thickBot="1">
      <c r="A24" s="13">
        <v>3</v>
      </c>
      <c r="B24" s="10" t="s">
        <v>567</v>
      </c>
      <c r="C24" s="7"/>
      <c r="D24" s="7" t="s">
        <v>48</v>
      </c>
      <c r="E24" s="7" t="s">
        <v>11</v>
      </c>
      <c r="F24" s="37">
        <f t="shared" ca="1" si="0"/>
        <v>0.25</v>
      </c>
      <c r="G24" s="11">
        <f t="shared" ca="1" si="1"/>
        <v>50</v>
      </c>
      <c r="H24" s="7">
        <v>2</v>
      </c>
      <c r="I24" s="7">
        <v>100</v>
      </c>
      <c r="J24" s="11">
        <f t="shared" si="2"/>
        <v>200</v>
      </c>
      <c r="K24" s="9">
        <v>1</v>
      </c>
      <c r="L24" s="38">
        <f t="shared" ca="1" si="3"/>
        <v>0.41666666666666669</v>
      </c>
      <c r="M24" s="64"/>
      <c r="N24" s="21"/>
      <c r="O24" s="21"/>
      <c r="P24" s="21"/>
      <c r="Q24" s="22"/>
    </row>
    <row r="25" spans="1:17" ht="16.5" thickBot="1">
      <c r="A25" s="13">
        <v>4</v>
      </c>
      <c r="B25" s="10" t="s">
        <v>568</v>
      </c>
      <c r="C25" s="7"/>
      <c r="D25" s="7" t="s">
        <v>48</v>
      </c>
      <c r="E25" s="7" t="s">
        <v>11</v>
      </c>
      <c r="F25" s="37">
        <f t="shared" ca="1" si="0"/>
        <v>0.25</v>
      </c>
      <c r="G25" s="11">
        <f t="shared" ca="1" si="1"/>
        <v>50</v>
      </c>
      <c r="H25" s="7">
        <v>2</v>
      </c>
      <c r="I25" s="7">
        <v>100</v>
      </c>
      <c r="J25" s="11">
        <f t="shared" si="2"/>
        <v>200</v>
      </c>
      <c r="K25" s="9">
        <v>1</v>
      </c>
      <c r="L25" s="38">
        <f t="shared" ca="1" si="3"/>
        <v>0.41666666666666669</v>
      </c>
      <c r="M25" s="208" t="s">
        <v>63</v>
      </c>
      <c r="N25" s="197"/>
      <c r="O25" s="197"/>
      <c r="P25" s="197"/>
      <c r="Q25" s="198"/>
    </row>
    <row r="26" spans="1:17">
      <c r="A26" s="13">
        <v>5</v>
      </c>
      <c r="B26" s="10" t="s">
        <v>569</v>
      </c>
      <c r="C26" s="7"/>
      <c r="D26" s="7" t="s">
        <v>48</v>
      </c>
      <c r="E26" s="7" t="s">
        <v>11</v>
      </c>
      <c r="F26" s="37">
        <f t="shared" ca="1" si="0"/>
        <v>0.25</v>
      </c>
      <c r="G26" s="11">
        <f t="shared" ca="1" si="1"/>
        <v>50</v>
      </c>
      <c r="H26" s="7">
        <v>2</v>
      </c>
      <c r="I26" s="7">
        <v>100</v>
      </c>
      <c r="J26" s="11">
        <f t="shared" si="2"/>
        <v>200</v>
      </c>
      <c r="K26" s="9">
        <v>1</v>
      </c>
      <c r="L26" s="38">
        <f t="shared" ca="1" si="3"/>
        <v>0.41666666666666669</v>
      </c>
      <c r="M26" s="209"/>
      <c r="N26" s="199"/>
      <c r="O26" s="199"/>
      <c r="P26" s="199"/>
      <c r="Q26" s="200"/>
    </row>
    <row r="27" spans="1:17">
      <c r="A27" s="13">
        <v>6</v>
      </c>
      <c r="B27" s="10" t="s">
        <v>570</v>
      </c>
      <c r="C27" s="7"/>
      <c r="D27" s="7" t="s">
        <v>48</v>
      </c>
      <c r="E27" s="7" t="s">
        <v>11</v>
      </c>
      <c r="F27" s="37">
        <f t="shared" ca="1" si="0"/>
        <v>0.25</v>
      </c>
      <c r="G27" s="11">
        <f t="shared" ca="1" si="1"/>
        <v>50</v>
      </c>
      <c r="H27" s="7">
        <v>2</v>
      </c>
      <c r="I27" s="7">
        <v>100</v>
      </c>
      <c r="J27" s="11">
        <f t="shared" si="2"/>
        <v>200</v>
      </c>
      <c r="K27" s="9">
        <v>1</v>
      </c>
      <c r="L27" s="38">
        <f t="shared" ca="1" si="3"/>
        <v>0.41666666666666669</v>
      </c>
      <c r="M27" s="210"/>
      <c r="N27" s="201"/>
      <c r="O27" s="201"/>
      <c r="P27" s="201"/>
      <c r="Q27" s="202"/>
    </row>
    <row r="28" spans="1:17">
      <c r="A28" s="13">
        <v>7</v>
      </c>
      <c r="B28" s="10" t="s">
        <v>571</v>
      </c>
      <c r="C28" s="7"/>
      <c r="D28" s="7" t="s">
        <v>48</v>
      </c>
      <c r="E28" s="7" t="s">
        <v>11</v>
      </c>
      <c r="F28" s="37">
        <f t="shared" ca="1" si="0"/>
        <v>0.25</v>
      </c>
      <c r="G28" s="11">
        <f t="shared" ca="1" si="1"/>
        <v>50</v>
      </c>
      <c r="H28" s="7">
        <v>2</v>
      </c>
      <c r="I28" s="7">
        <v>100</v>
      </c>
      <c r="J28" s="11">
        <f t="shared" si="2"/>
        <v>200</v>
      </c>
      <c r="K28" s="9">
        <v>1</v>
      </c>
      <c r="L28" s="38">
        <f t="shared" ca="1" si="3"/>
        <v>0.41666666666666669</v>
      </c>
      <c r="M28" s="210"/>
      <c r="N28" s="201"/>
      <c r="O28" s="201"/>
      <c r="P28" s="201"/>
      <c r="Q28" s="202"/>
    </row>
    <row r="29" spans="1:17">
      <c r="A29" s="13">
        <v>8</v>
      </c>
      <c r="B29" s="10" t="s">
        <v>572</v>
      </c>
      <c r="C29" s="7"/>
      <c r="D29" s="7" t="s">
        <v>48</v>
      </c>
      <c r="E29" s="7" t="s">
        <v>11</v>
      </c>
      <c r="F29" s="37">
        <f t="shared" ca="1" si="0"/>
        <v>0.25</v>
      </c>
      <c r="G29" s="11">
        <f t="shared" ca="1" si="1"/>
        <v>50</v>
      </c>
      <c r="H29" s="7">
        <v>2</v>
      </c>
      <c r="I29" s="7">
        <v>100</v>
      </c>
      <c r="J29" s="11">
        <f t="shared" si="2"/>
        <v>200</v>
      </c>
      <c r="K29" s="9">
        <v>1</v>
      </c>
      <c r="L29" s="38">
        <f t="shared" ca="1" si="3"/>
        <v>0.41666666666666669</v>
      </c>
      <c r="M29" s="210"/>
      <c r="N29" s="201"/>
      <c r="O29" s="201"/>
      <c r="P29" s="201"/>
      <c r="Q29" s="202"/>
    </row>
    <row r="30" spans="1:17">
      <c r="A30" s="13">
        <v>9</v>
      </c>
      <c r="B30" s="10" t="s">
        <v>573</v>
      </c>
      <c r="C30" s="7"/>
      <c r="D30" s="7" t="s">
        <v>48</v>
      </c>
      <c r="E30" s="7" t="s">
        <v>11</v>
      </c>
      <c r="F30" s="37">
        <f t="shared" ca="1" si="0"/>
        <v>0.25</v>
      </c>
      <c r="G30" s="11">
        <f t="shared" ca="1" si="1"/>
        <v>50</v>
      </c>
      <c r="H30" s="7">
        <v>2</v>
      </c>
      <c r="I30" s="7">
        <v>100</v>
      </c>
      <c r="J30" s="11">
        <f t="shared" si="2"/>
        <v>200</v>
      </c>
      <c r="K30" s="9">
        <v>1</v>
      </c>
      <c r="L30" s="38">
        <f t="shared" ca="1" si="3"/>
        <v>0.41666666666666669</v>
      </c>
      <c r="M30" s="210"/>
      <c r="N30" s="201"/>
      <c r="O30" s="201"/>
      <c r="P30" s="201"/>
      <c r="Q30" s="202"/>
    </row>
    <row r="31" spans="1:17">
      <c r="A31" s="13">
        <v>10</v>
      </c>
      <c r="B31" s="10" t="s">
        <v>574</v>
      </c>
      <c r="C31" s="7"/>
      <c r="D31" s="7" t="s">
        <v>48</v>
      </c>
      <c r="E31" s="7" t="s">
        <v>11</v>
      </c>
      <c r="F31" s="37">
        <f t="shared" ca="1" si="0"/>
        <v>0.25</v>
      </c>
      <c r="G31" s="11">
        <f t="shared" ca="1" si="1"/>
        <v>50</v>
      </c>
      <c r="H31" s="7">
        <v>2</v>
      </c>
      <c r="I31" s="7">
        <v>100</v>
      </c>
      <c r="J31" s="11">
        <f t="shared" si="2"/>
        <v>200</v>
      </c>
      <c r="K31" s="9">
        <v>1</v>
      </c>
      <c r="L31" s="38">
        <f t="shared" ca="1" si="3"/>
        <v>0.41666666666666669</v>
      </c>
      <c r="M31" s="210"/>
      <c r="N31" s="201"/>
      <c r="O31" s="201"/>
      <c r="P31" s="201"/>
      <c r="Q31" s="202"/>
    </row>
    <row r="32" spans="1:17">
      <c r="A32" s="13">
        <v>11</v>
      </c>
      <c r="B32" s="10" t="s">
        <v>575</v>
      </c>
      <c r="C32" s="7"/>
      <c r="D32" s="7" t="s">
        <v>48</v>
      </c>
      <c r="E32" s="7" t="s">
        <v>11</v>
      </c>
      <c r="F32" s="37">
        <f t="shared" ca="1" si="0"/>
        <v>0.25</v>
      </c>
      <c r="G32" s="11">
        <f t="shared" ca="1" si="1"/>
        <v>50</v>
      </c>
      <c r="H32" s="7">
        <v>2</v>
      </c>
      <c r="I32" s="7">
        <v>100</v>
      </c>
      <c r="J32" s="11">
        <f t="shared" si="2"/>
        <v>200</v>
      </c>
      <c r="K32" s="9">
        <v>1</v>
      </c>
      <c r="L32" s="38">
        <f t="shared" ca="1" si="3"/>
        <v>0.41666666666666669</v>
      </c>
      <c r="M32" s="210"/>
      <c r="N32" s="201"/>
      <c r="O32" s="201"/>
      <c r="P32" s="201"/>
      <c r="Q32" s="202"/>
    </row>
    <row r="33" spans="1:17">
      <c r="A33" s="13">
        <v>12</v>
      </c>
      <c r="B33" s="10" t="s">
        <v>576</v>
      </c>
      <c r="C33" s="7"/>
      <c r="D33" s="7" t="s">
        <v>48</v>
      </c>
      <c r="E33" s="7" t="s">
        <v>11</v>
      </c>
      <c r="F33" s="37">
        <f t="shared" ca="1" si="0"/>
        <v>0.25</v>
      </c>
      <c r="G33" s="11">
        <f t="shared" ca="1" si="1"/>
        <v>50</v>
      </c>
      <c r="H33" s="7">
        <v>2</v>
      </c>
      <c r="I33" s="7">
        <v>100</v>
      </c>
      <c r="J33" s="11">
        <f t="shared" si="2"/>
        <v>200</v>
      </c>
      <c r="K33" s="9">
        <v>1</v>
      </c>
      <c r="L33" s="38">
        <f t="shared" ca="1" si="3"/>
        <v>0.41666666666666669</v>
      </c>
      <c r="M33" s="210"/>
      <c r="N33" s="201"/>
      <c r="O33" s="201"/>
      <c r="P33" s="201"/>
      <c r="Q33" s="202"/>
    </row>
    <row r="34" spans="1:17">
      <c r="A34" s="13">
        <v>13</v>
      </c>
      <c r="B34" s="10" t="s">
        <v>577</v>
      </c>
      <c r="C34" s="7"/>
      <c r="D34" s="7" t="s">
        <v>48</v>
      </c>
      <c r="E34" s="7" t="s">
        <v>11</v>
      </c>
      <c r="F34" s="37">
        <f t="shared" ca="1" si="0"/>
        <v>0.25</v>
      </c>
      <c r="G34" s="11">
        <f t="shared" ca="1" si="1"/>
        <v>50</v>
      </c>
      <c r="H34" s="7">
        <v>2</v>
      </c>
      <c r="I34" s="7">
        <v>100</v>
      </c>
      <c r="J34" s="11">
        <f t="shared" si="2"/>
        <v>200</v>
      </c>
      <c r="K34" s="9">
        <v>1</v>
      </c>
      <c r="L34" s="38">
        <f t="shared" ca="1" si="3"/>
        <v>0.41666666666666669</v>
      </c>
      <c r="M34" s="210"/>
      <c r="N34" s="201"/>
      <c r="O34" s="201"/>
      <c r="P34" s="201"/>
      <c r="Q34" s="202"/>
    </row>
    <row r="35" spans="1:17">
      <c r="A35" s="13">
        <v>14</v>
      </c>
      <c r="B35" s="10" t="s">
        <v>578</v>
      </c>
      <c r="C35" s="7"/>
      <c r="D35" s="7" t="s">
        <v>48</v>
      </c>
      <c r="E35" s="7" t="s">
        <v>11</v>
      </c>
      <c r="F35" s="37">
        <f t="shared" ca="1" si="0"/>
        <v>0.25</v>
      </c>
      <c r="G35" s="11">
        <f t="shared" ca="1" si="1"/>
        <v>50</v>
      </c>
      <c r="H35" s="7">
        <v>2</v>
      </c>
      <c r="I35" s="7">
        <v>100</v>
      </c>
      <c r="J35" s="11">
        <f t="shared" si="2"/>
        <v>200</v>
      </c>
      <c r="K35" s="9">
        <v>1</v>
      </c>
      <c r="L35" s="38">
        <f t="shared" ca="1" si="3"/>
        <v>0.41666666666666669</v>
      </c>
      <c r="M35" s="210"/>
      <c r="N35" s="201"/>
      <c r="O35" s="201"/>
      <c r="P35" s="201"/>
      <c r="Q35" s="202"/>
    </row>
    <row r="36" spans="1:17">
      <c r="A36" s="13">
        <v>15</v>
      </c>
      <c r="B36" s="10" t="s">
        <v>579</v>
      </c>
      <c r="C36" s="7"/>
      <c r="D36" s="7" t="s">
        <v>48</v>
      </c>
      <c r="E36" s="7" t="s">
        <v>11</v>
      </c>
      <c r="F36" s="37">
        <f t="shared" ca="1" si="0"/>
        <v>0.25</v>
      </c>
      <c r="G36" s="11">
        <f t="shared" ca="1" si="1"/>
        <v>50</v>
      </c>
      <c r="H36" s="7">
        <v>2</v>
      </c>
      <c r="I36" s="7">
        <v>100</v>
      </c>
      <c r="J36" s="11">
        <f t="shared" si="2"/>
        <v>200</v>
      </c>
      <c r="K36" s="9">
        <v>1</v>
      </c>
      <c r="L36" s="38">
        <f t="shared" ca="1" si="3"/>
        <v>0.41666666666666669</v>
      </c>
      <c r="M36" s="210"/>
      <c r="N36" s="201"/>
      <c r="O36" s="201"/>
      <c r="P36" s="201"/>
      <c r="Q36" s="202"/>
    </row>
    <row r="37" spans="1:17">
      <c r="A37" s="13">
        <v>16</v>
      </c>
      <c r="B37" s="10" t="s">
        <v>580</v>
      </c>
      <c r="C37" s="7"/>
      <c r="D37" s="7" t="s">
        <v>48</v>
      </c>
      <c r="E37" s="7" t="s">
        <v>11</v>
      </c>
      <c r="F37" s="37">
        <f t="shared" ca="1" si="0"/>
        <v>0.25</v>
      </c>
      <c r="G37" s="11">
        <f t="shared" ca="1" si="1"/>
        <v>50</v>
      </c>
      <c r="H37" s="7">
        <v>2</v>
      </c>
      <c r="I37" s="7">
        <v>100</v>
      </c>
      <c r="J37" s="11">
        <f t="shared" si="2"/>
        <v>200</v>
      </c>
      <c r="K37" s="9">
        <v>1</v>
      </c>
      <c r="L37" s="38">
        <f t="shared" ca="1" si="3"/>
        <v>0.41666666666666669</v>
      </c>
      <c r="M37" s="210"/>
      <c r="N37" s="201"/>
      <c r="O37" s="201"/>
      <c r="P37" s="201"/>
      <c r="Q37" s="202"/>
    </row>
    <row r="38" spans="1:17">
      <c r="A38" s="13"/>
      <c r="B38" s="10"/>
      <c r="C38" s="7"/>
      <c r="D38" s="7"/>
      <c r="E38" s="7"/>
      <c r="F38" s="37">
        <f t="shared" ca="1" si="0"/>
        <v>0</v>
      </c>
      <c r="G38" s="11" t="str">
        <f t="shared" si="1"/>
        <v/>
      </c>
      <c r="H38" s="7"/>
      <c r="I38" s="7"/>
      <c r="J38" s="11">
        <f t="shared" si="2"/>
        <v>0</v>
      </c>
      <c r="K38" s="9">
        <v>1</v>
      </c>
      <c r="L38" s="38">
        <f t="shared" si="3"/>
        <v>0</v>
      </c>
      <c r="M38" s="210"/>
      <c r="N38" s="201"/>
      <c r="O38" s="201"/>
      <c r="P38" s="201"/>
      <c r="Q38" s="202"/>
    </row>
    <row r="39" spans="1:17">
      <c r="A39" s="13"/>
      <c r="B39" s="10"/>
      <c r="C39" s="7"/>
      <c r="D39" s="7"/>
      <c r="E39" s="7"/>
      <c r="F39" s="37">
        <f t="shared" ca="1" si="0"/>
        <v>0</v>
      </c>
      <c r="G39" s="11" t="str">
        <f t="shared" si="1"/>
        <v/>
      </c>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t="str">
        <f t="shared" si="1"/>
        <v/>
      </c>
      <c r="H40" s="7"/>
      <c r="I40" s="7"/>
      <c r="J40" s="11">
        <f t="shared" si="2"/>
        <v>0</v>
      </c>
      <c r="K40" s="9">
        <v>1</v>
      </c>
      <c r="L40" s="38">
        <f t="shared" si="3"/>
        <v>0</v>
      </c>
      <c r="M40" s="210"/>
      <c r="N40" s="201"/>
      <c r="O40" s="201"/>
      <c r="P40" s="201"/>
      <c r="Q40" s="202"/>
    </row>
    <row r="41" spans="1:17">
      <c r="A41" s="13"/>
      <c r="B41" s="10"/>
      <c r="C41" s="7"/>
      <c r="D41" s="7"/>
      <c r="E41" s="7"/>
      <c r="F41" s="37">
        <f t="shared" ca="1" si="0"/>
        <v>0</v>
      </c>
      <c r="G41" s="11" t="str">
        <f t="shared" si="1"/>
        <v/>
      </c>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t="str">
        <f t="shared" si="1"/>
        <v/>
      </c>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11" t="str">
        <f t="shared" si="1"/>
        <v/>
      </c>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76" priority="4" operator="greaterThan">
      <formula>8</formula>
    </cfRule>
  </conditionalFormatting>
  <conditionalFormatting sqref="Q14:Q17">
    <cfRule type="cellIs" dxfId="75" priority="3" operator="greaterThan">
      <formula>$K$2</formula>
    </cfRule>
  </conditionalFormatting>
  <conditionalFormatting sqref="Q7">
    <cfRule type="cellIs" dxfId="74" priority="2" operator="greaterThan">
      <formula>$I$2</formula>
    </cfRule>
  </conditionalFormatting>
  <conditionalFormatting sqref="F6:F43 J6:J43 L6:L43">
    <cfRule type="cellIs" dxfId="73"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orientation="portrait" r:id="rId1"/>
  <legacyDrawing r:id="rId2"/>
</worksheet>
</file>

<file path=xl/worksheets/sheet24.xml><?xml version="1.0" encoding="utf-8"?>
<worksheet xmlns="http://schemas.openxmlformats.org/spreadsheetml/2006/main" xmlns:r="http://schemas.openxmlformats.org/officeDocument/2006/relationships">
  <sheetPr>
    <tabColor theme="2" tint="-0.749992370372631"/>
  </sheetPr>
  <dimension ref="A1:Q45"/>
  <sheetViews>
    <sheetView zoomScaleNormal="100" zoomScaleSheetLayoutView="100" workbookViewId="0">
      <selection activeCell="C2" sqref="C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19</v>
      </c>
      <c r="D1" s="21"/>
      <c r="E1" s="205" t="s">
        <v>25</v>
      </c>
      <c r="F1" s="205"/>
      <c r="G1" s="205"/>
      <c r="H1" s="205"/>
      <c r="I1" s="205"/>
      <c r="J1" s="21"/>
      <c r="K1" s="21"/>
      <c r="L1" s="21"/>
      <c r="M1" s="21"/>
      <c r="N1" s="21"/>
      <c r="O1" s="21"/>
      <c r="P1" s="21"/>
      <c r="Q1" s="22"/>
    </row>
    <row r="2" spans="1:17" ht="15.75" thickBot="1">
      <c r="A2" s="23"/>
      <c r="B2" s="24" t="s">
        <v>49</v>
      </c>
      <c r="C2" s="4">
        <v>13</v>
      </c>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17"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17">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17">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row>
    <row r="10" spans="1:17">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row>
    <row r="11" spans="1:17">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17">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17"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17">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17"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17">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72" priority="4" operator="greaterThan">
      <formula>8</formula>
    </cfRule>
  </conditionalFormatting>
  <conditionalFormatting sqref="Q14:Q17">
    <cfRule type="cellIs" dxfId="71" priority="3" operator="greaterThan">
      <formula>$K$2</formula>
    </cfRule>
  </conditionalFormatting>
  <conditionalFormatting sqref="Q7">
    <cfRule type="cellIs" dxfId="70" priority="2" operator="greaterThan">
      <formula>$I$2</formula>
    </cfRule>
  </conditionalFormatting>
  <conditionalFormatting sqref="F6:F43 J6:J43 L6:L43">
    <cfRule type="cellIs" dxfId="69"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orientation="portrait" r:id="rId1"/>
  <legacyDrawing r:id="rId2"/>
</worksheet>
</file>

<file path=xl/worksheets/sheet25.xml><?xml version="1.0" encoding="utf-8"?>
<worksheet xmlns="http://schemas.openxmlformats.org/spreadsheetml/2006/main" xmlns:r="http://schemas.openxmlformats.org/officeDocument/2006/relationships">
  <sheetPr>
    <tabColor theme="1" tint="0.14999847407452621"/>
  </sheetPr>
  <dimension ref="A1:Y45"/>
  <sheetViews>
    <sheetView zoomScaleNormal="100" zoomScaleSheetLayoutView="100" workbookViewId="0">
      <selection activeCell="C2" sqref="C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20</v>
      </c>
      <c r="D1" s="21"/>
      <c r="E1" s="205" t="s">
        <v>25</v>
      </c>
      <c r="F1" s="205"/>
      <c r="G1" s="205"/>
      <c r="H1" s="205"/>
      <c r="I1" s="205"/>
      <c r="J1" s="21"/>
      <c r="K1" s="21"/>
      <c r="L1" s="21"/>
      <c r="M1" s="21"/>
      <c r="N1" s="21"/>
      <c r="O1" s="21"/>
      <c r="P1" s="21"/>
      <c r="Q1" s="22"/>
    </row>
    <row r="2" spans="1:25" ht="15.75" thickBot="1">
      <c r="A2" s="23"/>
      <c r="B2" s="24" t="s">
        <v>49</v>
      </c>
      <c r="C2" s="4">
        <v>14</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68" priority="4" operator="greaterThan">
      <formula>8</formula>
    </cfRule>
  </conditionalFormatting>
  <conditionalFormatting sqref="Q14:Q17">
    <cfRule type="cellIs" dxfId="67" priority="3" operator="greaterThan">
      <formula>$K$2</formula>
    </cfRule>
  </conditionalFormatting>
  <conditionalFormatting sqref="Q7">
    <cfRule type="cellIs" dxfId="66" priority="2" operator="greaterThan">
      <formula>$I$2</formula>
    </cfRule>
  </conditionalFormatting>
  <conditionalFormatting sqref="F6:F43 J6:J43 L6:L43">
    <cfRule type="cellIs" dxfId="65"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orientation="portrait" r:id="rId1"/>
  <legacyDrawing r:id="rId2"/>
</worksheet>
</file>

<file path=xl/worksheets/sheet26.xml><?xml version="1.0" encoding="utf-8"?>
<worksheet xmlns="http://schemas.openxmlformats.org/spreadsheetml/2006/main" xmlns:r="http://schemas.openxmlformats.org/officeDocument/2006/relationships">
  <sheetPr>
    <tabColor theme="0" tint="-0.34998626667073579"/>
  </sheetPr>
  <dimension ref="A1:Y45"/>
  <sheetViews>
    <sheetView zoomScaleNormal="100" zoomScaleSheetLayoutView="100" workbookViewId="0">
      <selection activeCell="C2" sqref="C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21</v>
      </c>
      <c r="D1" s="21"/>
      <c r="E1" s="205" t="s">
        <v>25</v>
      </c>
      <c r="F1" s="205"/>
      <c r="G1" s="205"/>
      <c r="H1" s="205"/>
      <c r="I1" s="205"/>
      <c r="J1" s="21"/>
      <c r="K1" s="21"/>
      <c r="L1" s="21"/>
      <c r="M1" s="21"/>
      <c r="N1" s="21"/>
      <c r="O1" s="21"/>
      <c r="P1" s="21"/>
      <c r="Q1" s="22"/>
    </row>
    <row r="2" spans="1:25" ht="15.75" thickBot="1">
      <c r="A2" s="23"/>
      <c r="B2" s="24" t="s">
        <v>49</v>
      </c>
      <c r="C2" s="4">
        <v>15</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64" priority="4" operator="greaterThan">
      <formula>8</formula>
    </cfRule>
  </conditionalFormatting>
  <conditionalFormatting sqref="Q14:Q17">
    <cfRule type="cellIs" dxfId="63" priority="3" operator="greaterThan">
      <formula>$K$2</formula>
    </cfRule>
  </conditionalFormatting>
  <conditionalFormatting sqref="Q7">
    <cfRule type="cellIs" dxfId="62" priority="2" operator="greaterThan">
      <formula>$I$2</formula>
    </cfRule>
  </conditionalFormatting>
  <conditionalFormatting sqref="F6:F43 J6:J43 L6:L43">
    <cfRule type="cellIs" dxfId="61"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orientation="portrait" r:id="rId1"/>
  <legacyDrawing r:id="rId2"/>
</worksheet>
</file>

<file path=xl/worksheets/sheet27.xml><?xml version="1.0" encoding="utf-8"?>
<worksheet xmlns="http://schemas.openxmlformats.org/spreadsheetml/2006/main" xmlns:r="http://schemas.openxmlformats.org/officeDocument/2006/relationships">
  <sheetPr>
    <tabColor theme="9" tint="-0.499984740745262"/>
  </sheetPr>
  <dimension ref="A1:Y45"/>
  <sheetViews>
    <sheetView zoomScaleNormal="100" zoomScaleSheetLayoutView="100" workbookViewId="0">
      <selection activeCell="C2" sqref="C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22</v>
      </c>
      <c r="D1" s="21"/>
      <c r="E1" s="205" t="s">
        <v>25</v>
      </c>
      <c r="F1" s="205"/>
      <c r="G1" s="205"/>
      <c r="H1" s="205"/>
      <c r="I1" s="205"/>
      <c r="J1" s="21"/>
      <c r="K1" s="21"/>
      <c r="L1" s="21"/>
      <c r="M1" s="21"/>
      <c r="N1" s="21"/>
      <c r="O1" s="21"/>
      <c r="P1" s="21"/>
      <c r="Q1" s="22"/>
    </row>
    <row r="2" spans="1:25" ht="15.75" thickBot="1">
      <c r="A2" s="23"/>
      <c r="B2" s="24" t="s">
        <v>49</v>
      </c>
      <c r="C2" s="4">
        <v>16</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60" priority="4" operator="greaterThan">
      <formula>8</formula>
    </cfRule>
  </conditionalFormatting>
  <conditionalFormatting sqref="Q14:Q17">
    <cfRule type="cellIs" dxfId="59" priority="3" operator="greaterThan">
      <formula>$K$2</formula>
    </cfRule>
  </conditionalFormatting>
  <conditionalFormatting sqref="Q7">
    <cfRule type="cellIs" dxfId="58" priority="2" operator="greaterThan">
      <formula>$I$2</formula>
    </cfRule>
  </conditionalFormatting>
  <conditionalFormatting sqref="F6:F43 J6:J43 L6:L43">
    <cfRule type="cellIs" dxfId="57"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orientation="portrait" r:id="rId1"/>
  <legacyDrawing r:id="rId2"/>
</worksheet>
</file>

<file path=xl/worksheets/sheet28.xml><?xml version="1.0" encoding="utf-8"?>
<worksheet xmlns="http://schemas.openxmlformats.org/spreadsheetml/2006/main" xmlns:r="http://schemas.openxmlformats.org/officeDocument/2006/relationships">
  <sheetPr>
    <tabColor theme="8" tint="-0.499984740745262"/>
  </sheetPr>
  <dimension ref="A1:Y45"/>
  <sheetViews>
    <sheetView zoomScaleNormal="100" zoomScaleSheetLayoutView="100" workbookViewId="0">
      <selection activeCell="C2" sqref="C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23</v>
      </c>
      <c r="D1" s="21"/>
      <c r="E1" s="205" t="s">
        <v>25</v>
      </c>
      <c r="F1" s="205"/>
      <c r="G1" s="205"/>
      <c r="H1" s="205"/>
      <c r="I1" s="205"/>
      <c r="J1" s="21"/>
      <c r="K1" s="21"/>
      <c r="L1" s="21"/>
      <c r="M1" s="21"/>
      <c r="N1" s="21"/>
      <c r="O1" s="21"/>
      <c r="P1" s="21"/>
      <c r="Q1" s="22"/>
    </row>
    <row r="2" spans="1:25" ht="15.75" thickBot="1">
      <c r="A2" s="23"/>
      <c r="B2" s="24" t="s">
        <v>49</v>
      </c>
      <c r="C2" s="4">
        <v>17</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56" priority="4" operator="greaterThan">
      <formula>8</formula>
    </cfRule>
  </conditionalFormatting>
  <conditionalFormatting sqref="Q14:Q17">
    <cfRule type="cellIs" dxfId="55" priority="3" operator="greaterThan">
      <formula>$K$2</formula>
    </cfRule>
  </conditionalFormatting>
  <conditionalFormatting sqref="Q7">
    <cfRule type="cellIs" dxfId="54" priority="2" operator="greaterThan">
      <formula>$I$2</formula>
    </cfRule>
  </conditionalFormatting>
  <conditionalFormatting sqref="F6:F43 J6:J43 L6:L43">
    <cfRule type="cellIs" dxfId="53"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orientation="portrait" r:id="rId1"/>
  <legacyDrawing r:id="rId2"/>
</worksheet>
</file>

<file path=xl/worksheets/sheet29.xml><?xml version="1.0" encoding="utf-8"?>
<worksheet xmlns="http://schemas.openxmlformats.org/spreadsheetml/2006/main" xmlns:r="http://schemas.openxmlformats.org/officeDocument/2006/relationships">
  <sheetPr>
    <tabColor theme="2" tint="-0.499984740745262"/>
  </sheetPr>
  <dimension ref="A1:Y45"/>
  <sheetViews>
    <sheetView zoomScaleNormal="100" zoomScaleSheetLayoutView="100" workbookViewId="0">
      <selection activeCell="C2" sqref="C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24</v>
      </c>
      <c r="D1" s="21"/>
      <c r="E1" s="205" t="s">
        <v>25</v>
      </c>
      <c r="F1" s="205"/>
      <c r="G1" s="205"/>
      <c r="H1" s="205"/>
      <c r="I1" s="205"/>
      <c r="J1" s="21"/>
      <c r="K1" s="21"/>
      <c r="L1" s="21"/>
      <c r="M1" s="21"/>
      <c r="N1" s="21"/>
      <c r="O1" s="21"/>
      <c r="P1" s="21"/>
      <c r="Q1" s="22"/>
    </row>
    <row r="2" spans="1:25" ht="15.75" thickBot="1">
      <c r="A2" s="23"/>
      <c r="B2" s="24" t="s">
        <v>49</v>
      </c>
      <c r="C2" s="4">
        <v>18</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52" priority="4" operator="greaterThan">
      <formula>8</formula>
    </cfRule>
  </conditionalFormatting>
  <conditionalFormatting sqref="Q14:Q17">
    <cfRule type="cellIs" dxfId="51" priority="3" operator="greaterThan">
      <formula>$K$2</formula>
    </cfRule>
  </conditionalFormatting>
  <conditionalFormatting sqref="Q7">
    <cfRule type="cellIs" dxfId="50" priority="2" operator="greaterThan">
      <formula>$I$2</formula>
    </cfRule>
  </conditionalFormatting>
  <conditionalFormatting sqref="F6:F43 J6:J43 L6:L43">
    <cfRule type="cellIs" dxfId="49"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orientation="portrait" r:id="rId1"/>
  <legacyDrawing r:id="rId2"/>
</worksheet>
</file>

<file path=xl/worksheets/sheet3.xml><?xml version="1.0" encoding="utf-8"?>
<worksheet xmlns="http://schemas.openxmlformats.org/spreadsheetml/2006/main" xmlns:r="http://schemas.openxmlformats.org/officeDocument/2006/relationships">
  <dimension ref="B2:AW109"/>
  <sheetViews>
    <sheetView tabSelected="1" zoomScale="70" zoomScaleNormal="70" workbookViewId="0">
      <selection activeCell="Q15" sqref="Q15"/>
    </sheetView>
  </sheetViews>
  <sheetFormatPr defaultRowHeight="15"/>
  <cols>
    <col min="1" max="4" width="3.7109375" customWidth="1"/>
    <col min="5" max="5" width="4.42578125" customWidth="1"/>
    <col min="6" max="9" width="3.7109375" customWidth="1"/>
    <col min="10" max="10" width="4.28515625" customWidth="1"/>
    <col min="11" max="46" width="3.7109375" customWidth="1"/>
    <col min="47" max="47" width="4" customWidth="1"/>
    <col min="48" max="52" width="3.7109375" customWidth="1"/>
    <col min="53" max="66" width="4.7109375" customWidth="1"/>
  </cols>
  <sheetData>
    <row r="2" spans="2:49" ht="15.75" thickBot="1">
      <c r="D2" t="s">
        <v>593</v>
      </c>
      <c r="H2" t="s">
        <v>596</v>
      </c>
      <c r="M2" s="228">
        <f ca="1">ROUNDUP(G15/50,0)</f>
        <v>3</v>
      </c>
      <c r="U2" t="s">
        <v>594</v>
      </c>
      <c r="Y2" t="s">
        <v>596</v>
      </c>
      <c r="AD2" s="228">
        <f ca="1">ROUNDUP(Y15/50,0)</f>
        <v>2</v>
      </c>
      <c r="AL2" t="s">
        <v>595</v>
      </c>
      <c r="AP2" t="s">
        <v>596</v>
      </c>
      <c r="AU2" s="228">
        <f ca="1">ROUNDUP(AP15/50,0)</f>
        <v>1</v>
      </c>
    </row>
    <row r="3" spans="2:49">
      <c r="B3" s="140"/>
      <c r="C3" s="141"/>
      <c r="D3" s="141"/>
      <c r="E3" s="141"/>
      <c r="F3" s="141"/>
      <c r="G3" s="141"/>
      <c r="H3" s="141"/>
      <c r="I3" s="141"/>
      <c r="J3" s="141"/>
      <c r="K3" s="141"/>
      <c r="L3" s="141"/>
      <c r="M3" s="141"/>
      <c r="N3" s="141"/>
      <c r="O3" s="142"/>
      <c r="S3" s="140"/>
      <c r="T3" s="141"/>
      <c r="U3" s="141"/>
      <c r="V3" s="141"/>
      <c r="W3" s="141"/>
      <c r="X3" s="141"/>
      <c r="Y3" s="141"/>
      <c r="Z3" s="141"/>
      <c r="AA3" s="141"/>
      <c r="AB3" s="141"/>
      <c r="AC3" s="141"/>
      <c r="AD3" s="141"/>
      <c r="AE3" s="141"/>
      <c r="AF3" s="142"/>
      <c r="AJ3" s="140"/>
      <c r="AK3" s="141"/>
      <c r="AL3" s="141"/>
      <c r="AM3" s="141"/>
      <c r="AN3" s="141"/>
      <c r="AO3" s="141"/>
      <c r="AP3" s="141"/>
      <c r="AQ3" s="141"/>
      <c r="AR3" s="141"/>
      <c r="AS3" s="141"/>
      <c r="AT3" s="141"/>
      <c r="AU3" s="141"/>
      <c r="AV3" s="141"/>
      <c r="AW3" s="142"/>
    </row>
    <row r="4" spans="2:49" ht="15.75" thickBot="1">
      <c r="B4" s="143"/>
      <c r="C4" s="98"/>
      <c r="D4" s="176">
        <v>1</v>
      </c>
      <c r="E4" s="176"/>
      <c r="F4" s="98"/>
      <c r="G4" s="98"/>
      <c r="H4" s="176">
        <v>2</v>
      </c>
      <c r="I4" s="176"/>
      <c r="J4" s="98"/>
      <c r="K4" s="98"/>
      <c r="L4" s="176">
        <v>3</v>
      </c>
      <c r="M4" s="176"/>
      <c r="N4" s="98"/>
      <c r="O4" s="100"/>
      <c r="S4" s="143"/>
      <c r="T4" s="98"/>
      <c r="U4" s="176">
        <v>7</v>
      </c>
      <c r="V4" s="176"/>
      <c r="W4" s="98"/>
      <c r="X4" s="98"/>
      <c r="Y4" s="176">
        <v>8</v>
      </c>
      <c r="Z4" s="176"/>
      <c r="AA4" s="98"/>
      <c r="AB4" s="98"/>
      <c r="AC4" s="176">
        <v>9</v>
      </c>
      <c r="AD4" s="176"/>
      <c r="AE4" s="98"/>
      <c r="AF4" s="100"/>
      <c r="AJ4" s="143"/>
      <c r="AK4" s="98"/>
      <c r="AL4" s="176" t="s">
        <v>587</v>
      </c>
      <c r="AM4" s="176"/>
      <c r="AN4" s="98"/>
      <c r="AO4" s="98"/>
      <c r="AP4" s="176" t="s">
        <v>588</v>
      </c>
      <c r="AQ4" s="176"/>
      <c r="AR4" s="98"/>
      <c r="AS4" s="98"/>
      <c r="AT4" s="176" t="s">
        <v>589</v>
      </c>
      <c r="AU4" s="176"/>
      <c r="AV4" s="98"/>
      <c r="AW4" s="100"/>
    </row>
    <row r="5" spans="2:49">
      <c r="B5" s="143"/>
      <c r="C5" s="98" t="s">
        <v>600</v>
      </c>
      <c r="D5" s="219">
        <f ca="1">'1'!Q14</f>
        <v>13.333333333333332</v>
      </c>
      <c r="E5" s="220"/>
      <c r="F5" s="98"/>
      <c r="G5" s="98" t="s">
        <v>600</v>
      </c>
      <c r="H5" s="219">
        <f ca="1">'2'!Q14</f>
        <v>13.333333333333332</v>
      </c>
      <c r="I5" s="220"/>
      <c r="J5" s="98"/>
      <c r="K5" s="98" t="s">
        <v>600</v>
      </c>
      <c r="L5" s="219">
        <f ca="1">'3'!Q14</f>
        <v>13.333333333333332</v>
      </c>
      <c r="M5" s="220"/>
      <c r="N5" s="98"/>
      <c r="O5" s="100"/>
      <c r="S5" s="143"/>
      <c r="T5" s="98" t="s">
        <v>600</v>
      </c>
      <c r="U5" s="219">
        <f ca="1">'7'!Q14</f>
        <v>3.3319999999999999</v>
      </c>
      <c r="V5" s="220"/>
      <c r="W5" s="98"/>
      <c r="X5" s="98" t="s">
        <v>600</v>
      </c>
      <c r="Y5" s="219">
        <f ca="1">'8'!Q14</f>
        <v>12.330833333333333</v>
      </c>
      <c r="Z5" s="220"/>
      <c r="AA5" s="98"/>
      <c r="AB5" s="98" t="s">
        <v>600</v>
      </c>
      <c r="AC5" s="219">
        <f ca="1">'9'!Q14</f>
        <v>8.4916666666666671</v>
      </c>
      <c r="AD5" s="220"/>
      <c r="AE5" s="98"/>
      <c r="AF5" s="100"/>
      <c r="AJ5" s="143"/>
      <c r="AK5" s="98" t="s">
        <v>600</v>
      </c>
      <c r="AL5" s="219">
        <f ca="1">OD!Q14</f>
        <v>3.333333333333333</v>
      </c>
      <c r="AM5" s="220"/>
      <c r="AN5" s="98"/>
      <c r="AO5" s="98" t="s">
        <v>600</v>
      </c>
      <c r="AP5" s="219">
        <f ca="1">OE!Q14</f>
        <v>3.333333333333333</v>
      </c>
      <c r="AQ5" s="220"/>
      <c r="AR5" s="98"/>
      <c r="AS5" s="98" t="s">
        <v>600</v>
      </c>
      <c r="AT5" s="219">
        <f ca="1">OF!Q14</f>
        <v>2.5</v>
      </c>
      <c r="AU5" s="220"/>
      <c r="AV5" s="98"/>
      <c r="AW5" s="100"/>
    </row>
    <row r="6" spans="2:49" ht="15.75" thickBot="1">
      <c r="B6" s="143"/>
      <c r="C6" s="98" t="s">
        <v>601</v>
      </c>
      <c r="D6" s="221">
        <f ca="1">'1'!Q16</f>
        <v>13.333333333333332</v>
      </c>
      <c r="E6" s="222"/>
      <c r="F6" s="98"/>
      <c r="G6" s="98" t="s">
        <v>601</v>
      </c>
      <c r="H6" s="221">
        <f ca="1">'2'!Q16</f>
        <v>13.333333333333332</v>
      </c>
      <c r="I6" s="222"/>
      <c r="J6" s="98"/>
      <c r="K6" s="98" t="s">
        <v>601</v>
      </c>
      <c r="L6" s="221">
        <f ca="1">'3'!Q16</f>
        <v>13.333333333333332</v>
      </c>
      <c r="M6" s="222"/>
      <c r="N6" s="98"/>
      <c r="O6" s="100"/>
      <c r="S6" s="143"/>
      <c r="T6" s="98" t="s">
        <v>601</v>
      </c>
      <c r="U6" s="224">
        <f ca="1">'7'!Q16</f>
        <v>6.4124999999999996</v>
      </c>
      <c r="V6" s="225"/>
      <c r="W6" s="98"/>
      <c r="X6" s="98" t="s">
        <v>601</v>
      </c>
      <c r="Y6" s="224">
        <f ca="1">'8'!Q16</f>
        <v>8.0374999999999996</v>
      </c>
      <c r="Z6" s="225"/>
      <c r="AA6" s="98"/>
      <c r="AB6" s="98" t="s">
        <v>601</v>
      </c>
      <c r="AC6" s="224">
        <f ca="1">'9'!Q16</f>
        <v>3.5416666666666665</v>
      </c>
      <c r="AD6" s="225"/>
      <c r="AE6" s="98"/>
      <c r="AF6" s="100"/>
      <c r="AJ6" s="143"/>
      <c r="AK6" s="98" t="s">
        <v>601</v>
      </c>
      <c r="AL6" s="221">
        <f ca="1">OD!Q16</f>
        <v>3.333333333333333</v>
      </c>
      <c r="AM6" s="222"/>
      <c r="AN6" s="98"/>
      <c r="AO6" s="98" t="s">
        <v>601</v>
      </c>
      <c r="AP6" s="221">
        <f ca="1">OE!Q16</f>
        <v>3.333333333333333</v>
      </c>
      <c r="AQ6" s="222"/>
      <c r="AR6" s="98"/>
      <c r="AS6" s="98" t="s">
        <v>601</v>
      </c>
      <c r="AT6" s="221">
        <f ca="1">OF!Q16</f>
        <v>2.5</v>
      </c>
      <c r="AU6" s="222"/>
      <c r="AV6" s="98"/>
      <c r="AW6" s="100"/>
    </row>
    <row r="7" spans="2:49">
      <c r="B7" s="143"/>
      <c r="C7" s="98"/>
      <c r="D7" s="98"/>
      <c r="E7" s="98"/>
      <c r="F7" s="98"/>
      <c r="G7" s="98"/>
      <c r="H7" s="223"/>
      <c r="I7" s="223"/>
      <c r="J7" s="98"/>
      <c r="K7" s="98"/>
      <c r="L7" s="98"/>
      <c r="M7" s="98"/>
      <c r="N7" s="98"/>
      <c r="O7" s="100"/>
      <c r="S7" s="143"/>
      <c r="T7" s="98"/>
      <c r="U7" s="98"/>
      <c r="V7" s="98"/>
      <c r="W7" s="98"/>
      <c r="X7" s="98"/>
      <c r="Y7" s="98"/>
      <c r="Z7" s="98"/>
      <c r="AA7" s="98"/>
      <c r="AB7" s="98"/>
      <c r="AC7" s="98"/>
      <c r="AD7" s="98"/>
      <c r="AE7" s="98"/>
      <c r="AF7" s="100"/>
      <c r="AJ7" s="143"/>
      <c r="AK7" s="98"/>
      <c r="AL7" s="98"/>
      <c r="AM7" s="98"/>
      <c r="AN7" s="98"/>
      <c r="AO7" s="98"/>
      <c r="AP7" s="98"/>
      <c r="AQ7" s="98"/>
      <c r="AR7" s="98"/>
      <c r="AS7" s="98"/>
      <c r="AT7" s="98"/>
      <c r="AU7" s="98"/>
      <c r="AV7" s="98"/>
      <c r="AW7" s="100"/>
    </row>
    <row r="8" spans="2:49">
      <c r="B8" s="143"/>
      <c r="C8" s="98"/>
      <c r="D8" s="98"/>
      <c r="E8" s="98"/>
      <c r="F8" s="98"/>
      <c r="G8" s="98"/>
      <c r="H8" s="98"/>
      <c r="I8" s="98"/>
      <c r="J8" s="98"/>
      <c r="K8" s="98"/>
      <c r="L8" s="98"/>
      <c r="M8" s="98"/>
      <c r="N8" s="98"/>
      <c r="O8" s="100"/>
      <c r="S8" s="143"/>
      <c r="T8" s="98"/>
      <c r="U8" s="98"/>
      <c r="V8" s="98"/>
      <c r="W8" s="98"/>
      <c r="X8" s="98"/>
      <c r="Y8" s="98"/>
      <c r="Z8" s="98"/>
      <c r="AA8" s="98"/>
      <c r="AB8" s="98"/>
      <c r="AC8" s="98"/>
      <c r="AD8" s="98"/>
      <c r="AE8" s="98"/>
      <c r="AF8" s="100"/>
      <c r="AJ8" s="143"/>
      <c r="AK8" s="98"/>
      <c r="AL8" s="98"/>
      <c r="AM8" s="98"/>
      <c r="AN8" s="98"/>
      <c r="AO8" s="98"/>
      <c r="AP8" s="98"/>
      <c r="AQ8" s="98"/>
      <c r="AR8" s="98"/>
      <c r="AS8" s="98"/>
      <c r="AT8" s="98"/>
      <c r="AU8" s="98"/>
      <c r="AV8" s="98"/>
      <c r="AW8" s="100"/>
    </row>
    <row r="9" spans="2:49" ht="15.75" thickBot="1">
      <c r="B9" s="143"/>
      <c r="C9" s="98"/>
      <c r="D9" s="176">
        <v>6</v>
      </c>
      <c r="E9" s="176"/>
      <c r="F9" s="98"/>
      <c r="G9" s="98"/>
      <c r="H9" s="176">
        <v>5</v>
      </c>
      <c r="I9" s="176"/>
      <c r="J9" s="98"/>
      <c r="K9" s="98"/>
      <c r="L9" s="176">
        <v>4</v>
      </c>
      <c r="M9" s="176"/>
      <c r="N9" s="98"/>
      <c r="O9" s="100"/>
      <c r="S9" s="143"/>
      <c r="T9" s="98"/>
      <c r="U9" s="176" t="s">
        <v>592</v>
      </c>
      <c r="V9" s="176"/>
      <c r="W9" s="98"/>
      <c r="X9" s="98"/>
      <c r="Y9" s="176" t="s">
        <v>591</v>
      </c>
      <c r="Z9" s="176"/>
      <c r="AA9" s="98"/>
      <c r="AB9" s="98"/>
      <c r="AC9" s="176" t="s">
        <v>590</v>
      </c>
      <c r="AD9" s="176"/>
      <c r="AE9" s="98"/>
      <c r="AF9" s="100"/>
      <c r="AJ9" s="143"/>
      <c r="AK9" s="98"/>
      <c r="AL9" s="176">
        <v>12</v>
      </c>
      <c r="AM9" s="176"/>
      <c r="AN9" s="98"/>
      <c r="AO9" s="98"/>
      <c r="AP9" s="176">
        <v>11</v>
      </c>
      <c r="AQ9" s="176"/>
      <c r="AR9" s="98"/>
      <c r="AS9" s="98"/>
      <c r="AT9" s="176">
        <v>10</v>
      </c>
      <c r="AU9" s="176"/>
      <c r="AV9" s="98"/>
      <c r="AW9" s="100"/>
    </row>
    <row r="10" spans="2:49">
      <c r="B10" s="143"/>
      <c r="C10" s="98" t="s">
        <v>600</v>
      </c>
      <c r="D10" s="219">
        <f ca="1">'6'!Q14</f>
        <v>3.9450000000000003</v>
      </c>
      <c r="E10" s="220"/>
      <c r="F10" s="98"/>
      <c r="G10" s="98" t="s">
        <v>600</v>
      </c>
      <c r="H10" s="219">
        <f ca="1">'5'!Q14</f>
        <v>8.9280000000000008</v>
      </c>
      <c r="I10" s="220"/>
      <c r="J10" s="98"/>
      <c r="K10" s="98" t="s">
        <v>600</v>
      </c>
      <c r="L10" s="219">
        <f ca="1">'4'!Q14</f>
        <v>18.1435</v>
      </c>
      <c r="M10" s="220"/>
      <c r="N10" s="98"/>
      <c r="O10" s="100"/>
      <c r="S10" s="143"/>
      <c r="T10" s="98" t="s">
        <v>600</v>
      </c>
      <c r="U10" s="219">
        <f ca="1">OC!Q14</f>
        <v>8.3333333333333339</v>
      </c>
      <c r="V10" s="220"/>
      <c r="W10" s="98"/>
      <c r="X10" s="98" t="s">
        <v>600</v>
      </c>
      <c r="Y10" s="219">
        <f ca="1">OB!Q14</f>
        <v>8.657</v>
      </c>
      <c r="Z10" s="220"/>
      <c r="AA10" s="98"/>
      <c r="AB10" s="98" t="s">
        <v>600</v>
      </c>
      <c r="AC10" s="219">
        <f ca="1">OA!Q14</f>
        <v>4.1291666666666664</v>
      </c>
      <c r="AD10" s="220"/>
      <c r="AE10" s="98"/>
      <c r="AF10" s="100"/>
      <c r="AJ10" s="143"/>
      <c r="AK10" s="98" t="s">
        <v>600</v>
      </c>
      <c r="AL10" s="219">
        <f ca="1">'12'!Q14</f>
        <v>3.893333333333334</v>
      </c>
      <c r="AM10" s="220"/>
      <c r="AN10" s="98"/>
      <c r="AO10" s="98" t="s">
        <v>600</v>
      </c>
      <c r="AP10" s="219">
        <f ca="1">'11'!Q14</f>
        <v>3.893333333333334</v>
      </c>
      <c r="AQ10" s="220"/>
      <c r="AR10" s="98"/>
      <c r="AS10" s="98" t="s">
        <v>600</v>
      </c>
      <c r="AT10" s="219">
        <f ca="1">'10'!Q14</f>
        <v>3.893333333333334</v>
      </c>
      <c r="AU10" s="220"/>
      <c r="AV10" s="98"/>
      <c r="AW10" s="100"/>
    </row>
    <row r="11" spans="2:49" ht="15.75" thickBot="1">
      <c r="B11" s="143"/>
      <c r="C11" s="98" t="s">
        <v>601</v>
      </c>
      <c r="D11" s="221">
        <f ca="1">'6'!Q16</f>
        <v>3.0426666666666664</v>
      </c>
      <c r="E11" s="222"/>
      <c r="F11" s="98"/>
      <c r="G11" s="98" t="s">
        <v>601</v>
      </c>
      <c r="H11" s="221">
        <f ca="1">'5'!Q16</f>
        <v>3.9450000000000003</v>
      </c>
      <c r="I11" s="222"/>
      <c r="J11" s="98"/>
      <c r="K11" s="98" t="s">
        <v>601</v>
      </c>
      <c r="L11" s="221">
        <f ca="1">'4'!Q16</f>
        <v>14.291666666666668</v>
      </c>
      <c r="M11" s="222"/>
      <c r="N11" s="98"/>
      <c r="O11" s="100"/>
      <c r="S11" s="143"/>
      <c r="T11" s="98" t="s">
        <v>601</v>
      </c>
      <c r="U11" s="221">
        <f ca="1">OC!Q16</f>
        <v>8.3333333333333339</v>
      </c>
      <c r="V11" s="222"/>
      <c r="W11" s="98"/>
      <c r="X11" s="98" t="s">
        <v>601</v>
      </c>
      <c r="Y11" s="221">
        <f ca="1">OB!Q16</f>
        <v>8.3333333333333339</v>
      </c>
      <c r="Z11" s="222"/>
      <c r="AA11" s="98"/>
      <c r="AB11" s="98" t="s">
        <v>601</v>
      </c>
      <c r="AC11" s="221">
        <f ca="1">OA!Q16</f>
        <v>10.210000000000001</v>
      </c>
      <c r="AD11" s="222"/>
      <c r="AE11" s="98"/>
      <c r="AF11" s="100"/>
      <c r="AJ11" s="143"/>
      <c r="AK11" s="98" t="s">
        <v>601</v>
      </c>
      <c r="AL11" s="221">
        <f ca="1">'12'!Q16</f>
        <v>3.893333333333334</v>
      </c>
      <c r="AM11" s="222"/>
      <c r="AN11" s="98"/>
      <c r="AO11" s="98" t="s">
        <v>601</v>
      </c>
      <c r="AP11" s="221">
        <f ca="1">'11'!Q16</f>
        <v>3.893333333333334</v>
      </c>
      <c r="AQ11" s="222"/>
      <c r="AR11" s="98"/>
      <c r="AS11" s="98" t="s">
        <v>601</v>
      </c>
      <c r="AT11" s="221">
        <f ca="1">'10'!Q16</f>
        <v>3.893333333333334</v>
      </c>
      <c r="AU11" s="222"/>
      <c r="AV11" s="98"/>
      <c r="AW11" s="100"/>
    </row>
    <row r="12" spans="2:49">
      <c r="B12" s="143"/>
      <c r="C12" s="98"/>
      <c r="D12" s="177"/>
      <c r="E12" s="177"/>
      <c r="F12" s="98"/>
      <c r="G12" s="98"/>
      <c r="H12" s="177"/>
      <c r="I12" s="177"/>
      <c r="J12" s="98"/>
      <c r="K12" s="98"/>
      <c r="L12" s="177"/>
      <c r="M12" s="177"/>
      <c r="N12" s="98"/>
      <c r="O12" s="100"/>
      <c r="S12" s="143"/>
      <c r="T12" s="98"/>
      <c r="U12" s="177"/>
      <c r="V12" s="177"/>
      <c r="W12" s="98"/>
      <c r="X12" s="98"/>
      <c r="Y12" s="177"/>
      <c r="Z12" s="177"/>
      <c r="AA12" s="98"/>
      <c r="AB12" s="98"/>
      <c r="AC12" s="177"/>
      <c r="AD12" s="177"/>
      <c r="AE12" s="98"/>
      <c r="AF12" s="100"/>
      <c r="AJ12" s="143"/>
      <c r="AK12" s="98"/>
      <c r="AL12" s="177"/>
      <c r="AM12" s="177"/>
      <c r="AN12" s="98"/>
      <c r="AO12" s="98"/>
      <c r="AP12" s="177"/>
      <c r="AQ12" s="177"/>
      <c r="AR12" s="98"/>
      <c r="AS12" s="98"/>
      <c r="AT12" s="177"/>
      <c r="AU12" s="177"/>
      <c r="AV12" s="98"/>
      <c r="AW12" s="100"/>
    </row>
    <row r="13" spans="2:49" ht="15.75" thickBot="1">
      <c r="B13" s="144"/>
      <c r="C13" s="145"/>
      <c r="D13" s="145"/>
      <c r="E13" s="145"/>
      <c r="F13" s="145"/>
      <c r="G13" s="145"/>
      <c r="H13" s="145"/>
      <c r="I13" s="145"/>
      <c r="J13" s="145"/>
      <c r="K13" s="145"/>
      <c r="L13" s="145"/>
      <c r="M13" s="145"/>
      <c r="N13" s="145"/>
      <c r="O13" s="146"/>
      <c r="S13" s="144"/>
      <c r="T13" s="145"/>
      <c r="U13" s="145"/>
      <c r="V13" s="145"/>
      <c r="W13" s="145"/>
      <c r="X13" s="145"/>
      <c r="Y13" s="145"/>
      <c r="Z13" s="145"/>
      <c r="AA13" s="145"/>
      <c r="AB13" s="145"/>
      <c r="AC13" s="145"/>
      <c r="AD13" s="145"/>
      <c r="AE13" s="145"/>
      <c r="AF13" s="146"/>
      <c r="AJ13" s="144"/>
      <c r="AK13" s="145"/>
      <c r="AL13" s="145"/>
      <c r="AM13" s="145"/>
      <c r="AN13" s="145"/>
      <c r="AO13" s="145"/>
      <c r="AP13" s="145"/>
      <c r="AQ13" s="145"/>
      <c r="AR13" s="145"/>
      <c r="AS13" s="145"/>
      <c r="AT13" s="145"/>
      <c r="AU13" s="145"/>
      <c r="AV13" s="145"/>
      <c r="AW13" s="146"/>
    </row>
    <row r="15" spans="2:49" ht="15.75" thickBot="1">
      <c r="C15" s="174" t="s">
        <v>37</v>
      </c>
      <c r="D15" s="174"/>
      <c r="E15" s="174"/>
      <c r="F15" s="8" t="s">
        <v>59</v>
      </c>
      <c r="G15" s="175">
        <f ca="1">SUM(D5:E6,H5:I6,L5:M6,D10:E11,H10:I11,L10:M11)</f>
        <v>132.29583333333332</v>
      </c>
      <c r="H15" s="175"/>
      <c r="I15" s="175"/>
      <c r="U15" s="174" t="s">
        <v>37</v>
      </c>
      <c r="V15" s="174"/>
      <c r="W15" s="174"/>
      <c r="X15" s="8" t="s">
        <v>59</v>
      </c>
      <c r="Y15" s="175">
        <f ca="1">SUM(U5:V6,Y5:Z6,AC5:AD6,U10:V11,Y10:Z11,AC10:AD11)</f>
        <v>90.14233333333334</v>
      </c>
      <c r="Z15" s="175"/>
      <c r="AA15" s="175"/>
      <c r="AL15" s="174" t="s">
        <v>37</v>
      </c>
      <c r="AM15" s="174"/>
      <c r="AN15" s="174"/>
      <c r="AO15" s="8" t="s">
        <v>59</v>
      </c>
      <c r="AP15" s="175">
        <f ca="1">SUM(AL5:AM6,AP5:AQ6,AT5:AU6,AL10:AM11,AP10:AQ11,AT10:AU11)</f>
        <v>41.693333333333328</v>
      </c>
      <c r="AQ15" s="175"/>
      <c r="AR15" s="175"/>
    </row>
    <row r="16" spans="2:49">
      <c r="C16" s="8"/>
      <c r="D16" s="8"/>
      <c r="E16" s="8"/>
      <c r="F16" s="8"/>
      <c r="G16" s="148"/>
      <c r="H16" s="148"/>
      <c r="I16" s="148"/>
      <c r="J16" s="149"/>
      <c r="K16" s="149"/>
      <c r="L16" s="149"/>
      <c r="M16" s="149"/>
      <c r="N16" s="149"/>
      <c r="O16" s="149"/>
      <c r="P16" s="149"/>
      <c r="Q16" s="149"/>
      <c r="R16" s="149"/>
      <c r="S16" s="149"/>
      <c r="T16" s="149"/>
      <c r="U16" s="150"/>
      <c r="V16" s="150"/>
      <c r="W16" s="150"/>
      <c r="X16" s="150"/>
      <c r="Y16" s="148"/>
      <c r="Z16" s="148"/>
      <c r="AA16" s="148"/>
      <c r="AB16" s="149"/>
      <c r="AC16" s="149"/>
      <c r="AD16" s="149"/>
      <c r="AE16" s="149"/>
      <c r="AF16" s="149"/>
      <c r="AG16" s="149"/>
      <c r="AH16" s="149"/>
      <c r="AI16" s="149"/>
      <c r="AJ16" s="149"/>
      <c r="AK16" s="149"/>
      <c r="AL16" s="150"/>
      <c r="AM16" s="150"/>
      <c r="AN16" s="150"/>
      <c r="AO16" s="150"/>
      <c r="AP16" s="148"/>
      <c r="AQ16" s="148"/>
      <c r="AR16" s="148"/>
    </row>
    <row r="17" spans="2:49">
      <c r="C17" s="8"/>
      <c r="D17" s="8"/>
      <c r="E17" s="8"/>
      <c r="F17" s="8"/>
      <c r="G17" s="148"/>
      <c r="H17" s="148"/>
      <c r="I17" s="148"/>
      <c r="J17" s="149"/>
      <c r="K17" s="149"/>
      <c r="L17" s="149"/>
      <c r="M17" s="149"/>
      <c r="N17" s="149"/>
      <c r="O17" s="149"/>
      <c r="P17" s="149"/>
      <c r="Q17" s="149"/>
      <c r="R17" s="149"/>
      <c r="S17" s="149"/>
      <c r="T17" s="149"/>
      <c r="U17" s="150"/>
      <c r="V17" s="150"/>
      <c r="W17" s="150"/>
      <c r="X17" s="150"/>
      <c r="Y17" s="148"/>
      <c r="Z17" s="148"/>
      <c r="AA17" s="148"/>
      <c r="AB17" s="149"/>
      <c r="AC17" s="149"/>
      <c r="AD17" s="149"/>
      <c r="AE17" s="149"/>
      <c r="AF17" s="149"/>
      <c r="AG17" s="149"/>
      <c r="AH17" s="149"/>
      <c r="AI17" s="149"/>
      <c r="AJ17" s="149"/>
      <c r="AK17" s="149"/>
      <c r="AL17" s="150"/>
      <c r="AM17" s="150"/>
      <c r="AN17" s="150"/>
      <c r="AO17" s="150"/>
      <c r="AP17" s="148"/>
      <c r="AQ17" s="148"/>
      <c r="AR17" s="148"/>
    </row>
    <row r="18" spans="2:49">
      <c r="C18" s="8"/>
      <c r="D18" s="8"/>
      <c r="E18" s="8"/>
      <c r="F18" s="8"/>
      <c r="G18" s="148"/>
      <c r="H18" s="148"/>
      <c r="I18" s="148"/>
      <c r="J18" s="149"/>
      <c r="K18" s="149"/>
      <c r="L18" s="149"/>
      <c r="M18" s="149"/>
      <c r="N18" s="149"/>
      <c r="O18" s="149"/>
      <c r="P18" s="149"/>
      <c r="Q18" s="149"/>
      <c r="R18" s="149"/>
      <c r="S18" s="149"/>
      <c r="T18" s="149"/>
      <c r="U18" s="150"/>
      <c r="V18" s="150"/>
      <c r="W18" s="150"/>
      <c r="X18" s="150"/>
      <c r="Y18" s="148"/>
      <c r="Z18" s="148"/>
      <c r="AA18" s="148"/>
      <c r="AB18" s="149"/>
      <c r="AC18" s="149"/>
      <c r="AD18" s="149"/>
      <c r="AE18" s="149"/>
      <c r="AF18" s="149"/>
      <c r="AG18" s="149"/>
      <c r="AH18" s="149"/>
      <c r="AI18" s="149"/>
      <c r="AJ18" s="149"/>
      <c r="AK18" s="149"/>
      <c r="AL18" s="150"/>
      <c r="AM18" s="150"/>
      <c r="AN18" s="150"/>
      <c r="AO18" s="150"/>
      <c r="AP18" s="148"/>
      <c r="AQ18" s="148"/>
      <c r="AR18" s="148"/>
    </row>
    <row r="19" spans="2:49" ht="15.75" thickBot="1">
      <c r="D19" t="s">
        <v>597</v>
      </c>
      <c r="H19" t="s">
        <v>596</v>
      </c>
      <c r="M19" s="228">
        <f>ROUNDUP(G32/50,0)</f>
        <v>0</v>
      </c>
      <c r="P19" s="149"/>
      <c r="Q19" s="149"/>
      <c r="R19" s="149"/>
      <c r="U19" t="s">
        <v>598</v>
      </c>
      <c r="Y19" t="s">
        <v>596</v>
      </c>
      <c r="AD19" s="228">
        <f>ROUNDUP(X32/50,0)</f>
        <v>0</v>
      </c>
      <c r="AG19" s="149"/>
      <c r="AH19" s="149"/>
      <c r="AI19" s="149"/>
      <c r="AL19" t="s">
        <v>599</v>
      </c>
      <c r="AP19" t="s">
        <v>596</v>
      </c>
      <c r="AU19" s="228">
        <f>ROUNDUP(AO32/50,0)</f>
        <v>0</v>
      </c>
    </row>
    <row r="20" spans="2:49">
      <c r="B20" s="140"/>
      <c r="C20" s="141"/>
      <c r="D20" s="141"/>
      <c r="E20" s="141"/>
      <c r="F20" s="141"/>
      <c r="G20" s="141"/>
      <c r="H20" s="141"/>
      <c r="I20" s="141"/>
      <c r="J20" s="141"/>
      <c r="K20" s="141"/>
      <c r="L20" s="141"/>
      <c r="M20" s="141"/>
      <c r="N20" s="141"/>
      <c r="O20" s="142"/>
      <c r="P20" s="149"/>
      <c r="Q20" s="149"/>
      <c r="R20" s="149"/>
      <c r="S20" s="140"/>
      <c r="T20" s="141"/>
      <c r="U20" s="141"/>
      <c r="V20" s="141"/>
      <c r="W20" s="141"/>
      <c r="X20" s="141"/>
      <c r="Y20" s="141"/>
      <c r="Z20" s="141"/>
      <c r="AA20" s="141"/>
      <c r="AB20" s="141"/>
      <c r="AC20" s="141"/>
      <c r="AD20" s="141"/>
      <c r="AE20" s="141"/>
      <c r="AF20" s="142"/>
      <c r="AG20" s="149"/>
      <c r="AH20" s="149"/>
      <c r="AI20" s="149"/>
      <c r="AJ20" s="140"/>
      <c r="AK20" s="141"/>
      <c r="AL20" s="141"/>
      <c r="AM20" s="141"/>
      <c r="AN20" s="141"/>
      <c r="AO20" s="141"/>
      <c r="AP20" s="141"/>
      <c r="AQ20" s="141"/>
      <c r="AR20" s="141"/>
      <c r="AS20" s="141"/>
      <c r="AT20" s="141"/>
      <c r="AU20" s="141"/>
      <c r="AV20" s="141"/>
      <c r="AW20" s="142"/>
    </row>
    <row r="21" spans="2:49" ht="15.75" thickBot="1">
      <c r="B21" s="143"/>
      <c r="C21" s="98"/>
      <c r="D21" s="176">
        <v>13</v>
      </c>
      <c r="E21" s="176"/>
      <c r="F21" s="98"/>
      <c r="G21" s="98"/>
      <c r="H21" s="176">
        <v>14</v>
      </c>
      <c r="I21" s="176"/>
      <c r="J21" s="98"/>
      <c r="K21" s="98"/>
      <c r="L21" s="176">
        <v>15</v>
      </c>
      <c r="M21" s="176"/>
      <c r="N21" s="98"/>
      <c r="O21" s="100"/>
      <c r="P21" s="149"/>
      <c r="Q21" s="149"/>
      <c r="R21" s="149"/>
      <c r="S21" s="143"/>
      <c r="T21" s="98"/>
      <c r="U21" s="176">
        <v>19</v>
      </c>
      <c r="V21" s="176"/>
      <c r="W21" s="98"/>
      <c r="X21" s="98"/>
      <c r="Y21" s="176" t="s">
        <v>72</v>
      </c>
      <c r="Z21" s="176"/>
      <c r="AA21" s="98"/>
      <c r="AB21" s="98"/>
      <c r="AC21" s="176" t="s">
        <v>73</v>
      </c>
      <c r="AD21" s="176"/>
      <c r="AE21" s="98"/>
      <c r="AF21" s="100"/>
      <c r="AG21" s="149"/>
      <c r="AH21" s="149"/>
      <c r="AI21" s="149"/>
      <c r="AJ21" s="143"/>
      <c r="AK21" s="98"/>
      <c r="AL21" s="176" t="s">
        <v>77</v>
      </c>
      <c r="AM21" s="176"/>
      <c r="AN21" s="98"/>
      <c r="AO21" s="98"/>
      <c r="AP21" s="176">
        <v>20</v>
      </c>
      <c r="AQ21" s="176"/>
      <c r="AR21" s="98"/>
      <c r="AS21" s="98"/>
      <c r="AT21" s="176">
        <v>21</v>
      </c>
      <c r="AU21" s="176"/>
      <c r="AV21" s="98"/>
      <c r="AW21" s="100"/>
    </row>
    <row r="22" spans="2:49">
      <c r="B22" s="143"/>
      <c r="C22" s="98" t="s">
        <v>600</v>
      </c>
      <c r="D22" s="219">
        <f>'13'!Q14</f>
        <v>0</v>
      </c>
      <c r="E22" s="220"/>
      <c r="F22" s="98"/>
      <c r="G22" s="98" t="s">
        <v>600</v>
      </c>
      <c r="H22" s="219">
        <f>'14'!Q14</f>
        <v>0</v>
      </c>
      <c r="I22" s="220"/>
      <c r="J22" s="98"/>
      <c r="K22" s="98" t="s">
        <v>600</v>
      </c>
      <c r="L22" s="219"/>
      <c r="M22" s="220"/>
      <c r="N22" s="98"/>
      <c r="O22" s="100"/>
      <c r="P22" s="149"/>
      <c r="Q22" s="149"/>
      <c r="R22" s="149"/>
      <c r="S22" s="143"/>
      <c r="T22" s="98" t="s">
        <v>600</v>
      </c>
      <c r="U22" s="219"/>
      <c r="V22" s="220"/>
      <c r="W22" s="98"/>
      <c r="X22" s="98" t="s">
        <v>600</v>
      </c>
      <c r="Y22" s="219"/>
      <c r="Z22" s="220"/>
      <c r="AA22" s="98"/>
      <c r="AB22" s="98" t="s">
        <v>600</v>
      </c>
      <c r="AC22" s="219"/>
      <c r="AD22" s="220"/>
      <c r="AE22" s="98"/>
      <c r="AF22" s="100"/>
      <c r="AG22" s="149"/>
      <c r="AH22" s="149"/>
      <c r="AI22" s="149"/>
      <c r="AJ22" s="143"/>
      <c r="AK22" s="98" t="s">
        <v>600</v>
      </c>
      <c r="AL22" s="219"/>
      <c r="AM22" s="220"/>
      <c r="AN22" s="98"/>
      <c r="AO22" s="98" t="s">
        <v>600</v>
      </c>
      <c r="AP22" s="219"/>
      <c r="AQ22" s="220"/>
      <c r="AR22" s="98"/>
      <c r="AS22" s="98" t="s">
        <v>600</v>
      </c>
      <c r="AT22" s="219"/>
      <c r="AU22" s="220"/>
      <c r="AV22" s="98"/>
      <c r="AW22" s="100"/>
    </row>
    <row r="23" spans="2:49" ht="15.75" thickBot="1">
      <c r="B23" s="143"/>
      <c r="C23" s="98" t="s">
        <v>601</v>
      </c>
      <c r="D23" s="221">
        <f>'13'!Q16</f>
        <v>0</v>
      </c>
      <c r="E23" s="222"/>
      <c r="F23" s="98"/>
      <c r="G23" s="98" t="s">
        <v>601</v>
      </c>
      <c r="H23" s="221">
        <f>'14'!Q16</f>
        <v>0</v>
      </c>
      <c r="I23" s="222"/>
      <c r="J23" s="98"/>
      <c r="K23" s="98" t="s">
        <v>601</v>
      </c>
      <c r="L23" s="221"/>
      <c r="M23" s="222"/>
      <c r="N23" s="98"/>
      <c r="O23" s="100"/>
      <c r="P23" s="149"/>
      <c r="Q23" s="149"/>
      <c r="R23" s="149"/>
      <c r="S23" s="143"/>
      <c r="T23" s="98" t="s">
        <v>601</v>
      </c>
      <c r="U23" s="221"/>
      <c r="V23" s="222"/>
      <c r="W23" s="98"/>
      <c r="X23" s="98" t="s">
        <v>601</v>
      </c>
      <c r="Y23" s="221"/>
      <c r="Z23" s="222"/>
      <c r="AA23" s="98"/>
      <c r="AB23" s="98" t="s">
        <v>601</v>
      </c>
      <c r="AC23" s="221"/>
      <c r="AD23" s="222"/>
      <c r="AE23" s="98"/>
      <c r="AF23" s="100"/>
      <c r="AG23" s="149"/>
      <c r="AH23" s="149"/>
      <c r="AI23" s="149"/>
      <c r="AJ23" s="143"/>
      <c r="AK23" s="98" t="s">
        <v>601</v>
      </c>
      <c r="AL23" s="221"/>
      <c r="AM23" s="222"/>
      <c r="AN23" s="98"/>
      <c r="AO23" s="98" t="s">
        <v>601</v>
      </c>
      <c r="AP23" s="221"/>
      <c r="AQ23" s="222"/>
      <c r="AR23" s="98"/>
      <c r="AS23" s="98" t="s">
        <v>601</v>
      </c>
      <c r="AT23" s="221"/>
      <c r="AU23" s="222"/>
      <c r="AV23" s="98"/>
      <c r="AW23" s="100"/>
    </row>
    <row r="24" spans="2:49">
      <c r="B24" s="143"/>
      <c r="C24" s="98"/>
      <c r="D24" s="98"/>
      <c r="E24" s="98"/>
      <c r="F24" s="98"/>
      <c r="G24" s="98"/>
      <c r="H24" s="98"/>
      <c r="I24" s="98"/>
      <c r="J24" s="98"/>
      <c r="K24" s="98"/>
      <c r="L24" s="98"/>
      <c r="M24" s="98"/>
      <c r="N24" s="98"/>
      <c r="O24" s="100"/>
      <c r="P24" s="149"/>
      <c r="Q24" s="149"/>
      <c r="R24" s="149"/>
      <c r="S24" s="143"/>
      <c r="T24" s="98"/>
      <c r="U24" s="98"/>
      <c r="V24" s="98"/>
      <c r="W24" s="98"/>
      <c r="X24" s="98"/>
      <c r="Y24" s="98"/>
      <c r="Z24" s="98"/>
      <c r="AA24" s="98"/>
      <c r="AB24" s="98"/>
      <c r="AC24" s="98"/>
      <c r="AD24" s="98"/>
      <c r="AE24" s="98"/>
      <c r="AF24" s="100"/>
      <c r="AG24" s="149"/>
      <c r="AH24" s="149"/>
      <c r="AI24" s="149"/>
      <c r="AJ24" s="143"/>
      <c r="AK24" s="98"/>
      <c r="AL24" s="98"/>
      <c r="AM24" s="98"/>
      <c r="AN24" s="98"/>
      <c r="AO24" s="98"/>
      <c r="AP24" s="98"/>
      <c r="AQ24" s="98"/>
      <c r="AR24" s="98"/>
      <c r="AS24" s="98"/>
      <c r="AT24" s="98"/>
      <c r="AU24" s="98"/>
      <c r="AV24" s="98"/>
      <c r="AW24" s="100"/>
    </row>
    <row r="25" spans="2:49">
      <c r="B25" s="143"/>
      <c r="C25" s="98"/>
      <c r="D25" s="98"/>
      <c r="E25" s="98"/>
      <c r="F25" s="98"/>
      <c r="G25" s="98"/>
      <c r="H25" s="98"/>
      <c r="I25" s="98"/>
      <c r="J25" s="98"/>
      <c r="K25" s="98"/>
      <c r="L25" s="98"/>
      <c r="M25" s="98"/>
      <c r="N25" s="98"/>
      <c r="O25" s="100"/>
      <c r="P25" s="149"/>
      <c r="Q25" s="149"/>
      <c r="R25" s="149"/>
      <c r="S25" s="143"/>
      <c r="T25" s="98"/>
      <c r="U25" s="98"/>
      <c r="V25" s="98"/>
      <c r="W25" s="98"/>
      <c r="X25" s="98"/>
      <c r="Y25" s="98"/>
      <c r="Z25" s="98"/>
      <c r="AA25" s="98"/>
      <c r="AB25" s="98"/>
      <c r="AC25" s="98"/>
      <c r="AD25" s="98"/>
      <c r="AE25" s="98"/>
      <c r="AF25" s="100"/>
      <c r="AG25" s="149"/>
      <c r="AH25" s="149"/>
      <c r="AI25" s="149"/>
      <c r="AJ25" s="143"/>
      <c r="AK25" s="98"/>
      <c r="AL25" s="98"/>
      <c r="AM25" s="98"/>
      <c r="AN25" s="98"/>
      <c r="AO25" s="98"/>
      <c r="AP25" s="98"/>
      <c r="AQ25" s="98"/>
      <c r="AR25" s="98"/>
      <c r="AS25" s="98"/>
      <c r="AT25" s="98"/>
      <c r="AU25" s="98"/>
      <c r="AV25" s="98"/>
      <c r="AW25" s="100"/>
    </row>
    <row r="26" spans="2:49" ht="15.75" thickBot="1">
      <c r="B26" s="143"/>
      <c r="C26" s="98"/>
      <c r="D26" s="176">
        <v>18</v>
      </c>
      <c r="E26" s="176"/>
      <c r="F26" s="98"/>
      <c r="G26" s="98"/>
      <c r="H26" s="176">
        <v>17</v>
      </c>
      <c r="I26" s="176"/>
      <c r="J26" s="98"/>
      <c r="K26" s="98"/>
      <c r="L26" s="176">
        <v>16</v>
      </c>
      <c r="M26" s="176"/>
      <c r="N26" s="98"/>
      <c r="O26" s="100"/>
      <c r="P26" s="149"/>
      <c r="Q26" s="149"/>
      <c r="R26" s="149"/>
      <c r="S26" s="143"/>
      <c r="T26" s="98"/>
      <c r="U26" s="176" t="s">
        <v>76</v>
      </c>
      <c r="V26" s="176"/>
      <c r="W26" s="98"/>
      <c r="X26" s="98"/>
      <c r="Y26" s="176" t="s">
        <v>75</v>
      </c>
      <c r="Z26" s="176"/>
      <c r="AA26" s="98"/>
      <c r="AB26" s="98"/>
      <c r="AC26" s="176" t="s">
        <v>74</v>
      </c>
      <c r="AD26" s="176"/>
      <c r="AE26" s="98"/>
      <c r="AF26" s="100"/>
      <c r="AG26" s="149"/>
      <c r="AH26" s="149"/>
      <c r="AI26" s="149"/>
      <c r="AJ26" s="143"/>
      <c r="AK26" s="98"/>
      <c r="AL26" s="176">
        <v>24</v>
      </c>
      <c r="AM26" s="176"/>
      <c r="AN26" s="98"/>
      <c r="AO26" s="98"/>
      <c r="AP26" s="176">
        <v>23</v>
      </c>
      <c r="AQ26" s="176"/>
      <c r="AR26" s="98"/>
      <c r="AS26" s="98"/>
      <c r="AT26" s="176">
        <v>22</v>
      </c>
      <c r="AU26" s="176"/>
      <c r="AV26" s="98"/>
      <c r="AW26" s="100"/>
    </row>
    <row r="27" spans="2:49">
      <c r="B27" s="143"/>
      <c r="C27" s="98" t="s">
        <v>600</v>
      </c>
      <c r="D27" s="219"/>
      <c r="E27" s="220"/>
      <c r="F27" s="98"/>
      <c r="G27" s="98" t="s">
        <v>600</v>
      </c>
      <c r="H27" s="219"/>
      <c r="I27" s="220"/>
      <c r="J27" s="98"/>
      <c r="K27" s="98" t="s">
        <v>600</v>
      </c>
      <c r="L27" s="219"/>
      <c r="M27" s="220"/>
      <c r="N27" s="98"/>
      <c r="O27" s="100"/>
      <c r="P27" s="149"/>
      <c r="Q27" s="149"/>
      <c r="R27" s="149"/>
      <c r="S27" s="143"/>
      <c r="T27" s="98" t="s">
        <v>600</v>
      </c>
      <c r="U27" s="219"/>
      <c r="V27" s="220"/>
      <c r="W27" s="98"/>
      <c r="X27" s="98" t="s">
        <v>600</v>
      </c>
      <c r="Y27" s="219"/>
      <c r="Z27" s="220"/>
      <c r="AA27" s="98"/>
      <c r="AB27" s="98" t="s">
        <v>600</v>
      </c>
      <c r="AC27" s="219"/>
      <c r="AD27" s="220"/>
      <c r="AE27" s="98"/>
      <c r="AF27" s="100"/>
      <c r="AG27" s="149"/>
      <c r="AH27" s="149"/>
      <c r="AI27" s="149"/>
      <c r="AJ27" s="143"/>
      <c r="AK27" s="98" t="s">
        <v>600</v>
      </c>
      <c r="AL27" s="219"/>
      <c r="AM27" s="220"/>
      <c r="AN27" s="98"/>
      <c r="AO27" s="98" t="s">
        <v>600</v>
      </c>
      <c r="AP27" s="219"/>
      <c r="AQ27" s="220"/>
      <c r="AR27" s="98"/>
      <c r="AS27" s="98" t="s">
        <v>600</v>
      </c>
      <c r="AT27" s="219"/>
      <c r="AU27" s="220"/>
      <c r="AV27" s="98"/>
      <c r="AW27" s="100"/>
    </row>
    <row r="28" spans="2:49" ht="15.75" thickBot="1">
      <c r="B28" s="143"/>
      <c r="C28" s="98" t="s">
        <v>601</v>
      </c>
      <c r="D28" s="221"/>
      <c r="E28" s="222"/>
      <c r="F28" s="98"/>
      <c r="G28" s="98" t="s">
        <v>601</v>
      </c>
      <c r="H28" s="221"/>
      <c r="I28" s="222"/>
      <c r="J28" s="98"/>
      <c r="K28" s="98" t="s">
        <v>601</v>
      </c>
      <c r="L28" s="221"/>
      <c r="M28" s="222"/>
      <c r="N28" s="98"/>
      <c r="O28" s="100"/>
      <c r="P28" s="149"/>
      <c r="Q28" s="149"/>
      <c r="R28" s="149"/>
      <c r="S28" s="143"/>
      <c r="T28" s="98" t="s">
        <v>601</v>
      </c>
      <c r="U28" s="221"/>
      <c r="V28" s="222"/>
      <c r="W28" s="98"/>
      <c r="X28" s="98" t="s">
        <v>601</v>
      </c>
      <c r="Y28" s="221"/>
      <c r="Z28" s="222"/>
      <c r="AA28" s="98"/>
      <c r="AB28" s="98" t="s">
        <v>601</v>
      </c>
      <c r="AC28" s="221"/>
      <c r="AD28" s="222"/>
      <c r="AE28" s="98"/>
      <c r="AF28" s="100"/>
      <c r="AG28" s="149"/>
      <c r="AH28" s="149"/>
      <c r="AI28" s="149"/>
      <c r="AJ28" s="143"/>
      <c r="AK28" s="98" t="s">
        <v>601</v>
      </c>
      <c r="AL28" s="221"/>
      <c r="AM28" s="222"/>
      <c r="AN28" s="98"/>
      <c r="AO28" s="98" t="s">
        <v>601</v>
      </c>
      <c r="AP28" s="221"/>
      <c r="AQ28" s="222"/>
      <c r="AR28" s="98"/>
      <c r="AS28" s="98" t="s">
        <v>601</v>
      </c>
      <c r="AT28" s="221"/>
      <c r="AU28" s="222"/>
      <c r="AV28" s="98"/>
      <c r="AW28" s="100"/>
    </row>
    <row r="29" spans="2:49">
      <c r="B29" s="143"/>
      <c r="C29" s="98"/>
      <c r="D29" s="177"/>
      <c r="E29" s="177"/>
      <c r="F29" s="98"/>
      <c r="G29" s="98"/>
      <c r="H29" s="177"/>
      <c r="I29" s="177"/>
      <c r="J29" s="98"/>
      <c r="K29" s="98"/>
      <c r="L29" s="177"/>
      <c r="M29" s="177"/>
      <c r="N29" s="98"/>
      <c r="O29" s="100"/>
      <c r="P29" s="149"/>
      <c r="Q29" s="149"/>
      <c r="R29" s="149"/>
      <c r="S29" s="143"/>
      <c r="T29" s="98"/>
      <c r="U29" s="177"/>
      <c r="V29" s="177"/>
      <c r="W29" s="98"/>
      <c r="X29" s="98"/>
      <c r="Y29" s="177"/>
      <c r="Z29" s="177"/>
      <c r="AA29" s="98"/>
      <c r="AB29" s="98"/>
      <c r="AC29" s="177"/>
      <c r="AD29" s="177"/>
      <c r="AE29" s="98"/>
      <c r="AF29" s="100"/>
      <c r="AG29" s="149"/>
      <c r="AH29" s="149"/>
      <c r="AI29" s="149"/>
      <c r="AJ29" s="143"/>
      <c r="AK29" s="98"/>
      <c r="AL29" s="177"/>
      <c r="AM29" s="177"/>
      <c r="AN29" s="98"/>
      <c r="AO29" s="98"/>
      <c r="AP29" s="177"/>
      <c r="AQ29" s="177"/>
      <c r="AR29" s="98"/>
      <c r="AS29" s="98"/>
      <c r="AT29" s="177"/>
      <c r="AU29" s="177"/>
      <c r="AV29" s="98"/>
      <c r="AW29" s="100"/>
    </row>
    <row r="30" spans="2:49" ht="15.75" thickBot="1">
      <c r="B30" s="144"/>
      <c r="C30" s="145"/>
      <c r="D30" s="145"/>
      <c r="E30" s="145"/>
      <c r="F30" s="145"/>
      <c r="G30" s="145"/>
      <c r="H30" s="145"/>
      <c r="I30" s="145"/>
      <c r="J30" s="145"/>
      <c r="K30" s="145"/>
      <c r="L30" s="145"/>
      <c r="M30" s="145"/>
      <c r="N30" s="145"/>
      <c r="O30" s="146"/>
      <c r="P30" s="149"/>
      <c r="Q30" s="149"/>
      <c r="R30" s="149"/>
      <c r="S30" s="144"/>
      <c r="T30" s="145"/>
      <c r="U30" s="145"/>
      <c r="V30" s="145"/>
      <c r="W30" s="145"/>
      <c r="X30" s="145"/>
      <c r="Y30" s="145"/>
      <c r="Z30" s="145"/>
      <c r="AA30" s="145"/>
      <c r="AB30" s="145"/>
      <c r="AC30" s="145"/>
      <c r="AD30" s="145"/>
      <c r="AE30" s="145"/>
      <c r="AF30" s="146"/>
      <c r="AG30" s="149"/>
      <c r="AH30" s="149"/>
      <c r="AI30" s="149"/>
      <c r="AJ30" s="144"/>
      <c r="AK30" s="145"/>
      <c r="AL30" s="145"/>
      <c r="AM30" s="145"/>
      <c r="AN30" s="145"/>
      <c r="AO30" s="145"/>
      <c r="AP30" s="145"/>
      <c r="AQ30" s="145"/>
      <c r="AR30" s="145"/>
      <c r="AS30" s="145"/>
      <c r="AT30" s="145"/>
      <c r="AU30" s="145"/>
      <c r="AV30" s="145"/>
      <c r="AW30" s="146"/>
    </row>
    <row r="31" spans="2:49">
      <c r="P31" s="149"/>
      <c r="Q31" s="149"/>
      <c r="R31" s="149"/>
      <c r="AG31" s="149"/>
      <c r="AH31" s="149"/>
      <c r="AI31" s="149"/>
    </row>
    <row r="32" spans="2:49" ht="15.75" thickBot="1">
      <c r="C32" s="174" t="s">
        <v>37</v>
      </c>
      <c r="D32" s="174"/>
      <c r="E32" s="174"/>
      <c r="F32" s="8" t="s">
        <v>59</v>
      </c>
      <c r="G32" s="175">
        <f>SUM(D22:E23,H22:I23,L22:M23,D27:E28,H27:I28,L27:M28)</f>
        <v>0</v>
      </c>
      <c r="H32" s="175"/>
      <c r="I32" s="175"/>
      <c r="P32" s="149"/>
      <c r="Q32" s="149"/>
      <c r="R32" s="149"/>
      <c r="T32" s="174" t="s">
        <v>37</v>
      </c>
      <c r="U32" s="174"/>
      <c r="V32" s="174"/>
      <c r="W32" s="8" t="s">
        <v>59</v>
      </c>
      <c r="X32" s="175">
        <f>SUM(T22:U23,X22:Y23,AB22:AC23,T27:U28,X27:Y28,AB27:AC28)</f>
        <v>0</v>
      </c>
      <c r="Y32" s="175"/>
      <c r="Z32" s="175"/>
      <c r="AG32" s="149"/>
      <c r="AH32" s="149"/>
      <c r="AI32" s="149"/>
      <c r="AK32" s="174" t="s">
        <v>37</v>
      </c>
      <c r="AL32" s="174"/>
      <c r="AM32" s="174"/>
      <c r="AN32" s="8" t="s">
        <v>59</v>
      </c>
      <c r="AO32" s="175">
        <f>SUM(AK22:AL23,AO22:AP23,AS22:AT23,AK27:AL28,AO27:AP28,AS27:AT28)</f>
        <v>0</v>
      </c>
      <c r="AP32" s="175"/>
      <c r="AQ32" s="175"/>
    </row>
    <row r="34" spans="2:30">
      <c r="B34" s="98"/>
      <c r="C34" s="98"/>
      <c r="D34" s="215"/>
      <c r="E34" s="215"/>
      <c r="I34" s="98"/>
      <c r="J34" s="98"/>
      <c r="K34" s="218"/>
      <c r="L34" s="218"/>
    </row>
    <row r="35" spans="2:30">
      <c r="B35" s="98"/>
      <c r="C35" s="98"/>
      <c r="D35" s="215"/>
      <c r="E35" s="215"/>
      <c r="F35" s="98"/>
      <c r="G35" s="98"/>
      <c r="H35" s="98"/>
      <c r="I35" s="98"/>
      <c r="J35" s="98"/>
      <c r="K35" s="218"/>
      <c r="L35" s="218"/>
    </row>
    <row r="36" spans="2:30" ht="15.75" thickBot="1">
      <c r="B36" s="147"/>
      <c r="C36" s="147"/>
      <c r="D36" s="215"/>
      <c r="E36" s="215"/>
      <c r="F36" s="147"/>
      <c r="G36" s="147"/>
      <c r="H36" s="147"/>
      <c r="I36" s="147"/>
      <c r="J36" s="147"/>
      <c r="K36" s="218"/>
      <c r="L36" s="218"/>
    </row>
    <row r="37" spans="2:30">
      <c r="B37" s="98"/>
      <c r="C37" s="82"/>
      <c r="D37" s="215"/>
      <c r="E37" s="215"/>
      <c r="F37" s="98"/>
      <c r="G37" s="98"/>
      <c r="H37" s="98"/>
      <c r="I37" s="98"/>
      <c r="J37" s="82"/>
      <c r="K37" s="218"/>
      <c r="L37" s="218"/>
      <c r="V37" s="140"/>
      <c r="W37" s="141"/>
      <c r="X37" s="141"/>
      <c r="Y37" s="141"/>
      <c r="Z37" s="141"/>
      <c r="AA37" s="141"/>
      <c r="AB37" s="141"/>
      <c r="AC37" s="141"/>
      <c r="AD37" s="142"/>
    </row>
    <row r="38" spans="2:30">
      <c r="B38" s="98"/>
      <c r="C38" s="82"/>
      <c r="D38" s="216"/>
      <c r="E38" s="217"/>
      <c r="F38" s="98"/>
      <c r="G38" s="98"/>
      <c r="H38" s="98"/>
      <c r="I38" s="98"/>
      <c r="J38" s="82"/>
      <c r="K38" s="216"/>
      <c r="L38" s="217"/>
      <c r="V38" s="143"/>
      <c r="W38" s="227" t="s">
        <v>55</v>
      </c>
      <c r="X38" s="227"/>
      <c r="Y38" s="227"/>
      <c r="Z38" s="227"/>
      <c r="AA38" s="226">
        <f ca="1">SUM(G15,Y15,AP15)</f>
        <v>264.13149999999996</v>
      </c>
      <c r="AB38" s="226"/>
      <c r="AC38" s="226"/>
      <c r="AD38" s="100"/>
    </row>
    <row r="39" spans="2:30" ht="15.75" thickBot="1">
      <c r="B39" s="98"/>
      <c r="C39" s="82"/>
      <c r="D39" s="216"/>
      <c r="E39" s="217"/>
      <c r="F39" s="98"/>
      <c r="G39" s="98"/>
      <c r="H39" s="98"/>
      <c r="I39" s="98"/>
      <c r="J39" s="82"/>
      <c r="K39" s="216"/>
      <c r="L39" s="217"/>
      <c r="V39" s="144"/>
      <c r="W39" s="145"/>
      <c r="X39" s="145"/>
      <c r="Y39" s="145"/>
      <c r="Z39" s="145"/>
      <c r="AA39" s="145"/>
      <c r="AB39" s="145"/>
      <c r="AC39" s="145"/>
      <c r="AD39" s="146"/>
    </row>
    <row r="40" spans="2:30">
      <c r="B40" s="98"/>
      <c r="C40" s="82"/>
      <c r="D40" s="216"/>
      <c r="E40" s="217"/>
      <c r="F40" s="98"/>
      <c r="G40" s="98"/>
      <c r="H40" s="98"/>
      <c r="I40" s="98"/>
      <c r="J40" s="82"/>
      <c r="K40" s="216"/>
      <c r="L40" s="217"/>
    </row>
    <row r="41" spans="2:30">
      <c r="B41" s="98"/>
      <c r="C41" s="82"/>
      <c r="D41" s="216"/>
      <c r="E41" s="217"/>
      <c r="F41" s="98"/>
      <c r="G41" s="98"/>
      <c r="H41" s="98"/>
      <c r="I41" s="98"/>
      <c r="J41" s="82"/>
      <c r="K41" s="216"/>
      <c r="L41" s="217"/>
    </row>
    <row r="42" spans="2:30">
      <c r="B42" s="98"/>
      <c r="C42" s="82"/>
      <c r="D42" s="216"/>
      <c r="E42" s="217"/>
      <c r="F42" s="98"/>
      <c r="G42" s="98"/>
      <c r="H42" s="98"/>
      <c r="I42" s="98"/>
      <c r="J42" s="82"/>
      <c r="K42" s="216"/>
      <c r="L42" s="217"/>
    </row>
    <row r="43" spans="2:30">
      <c r="B43" s="98"/>
      <c r="C43" s="82"/>
      <c r="D43" s="216"/>
      <c r="E43" s="217"/>
      <c r="F43" s="98"/>
      <c r="G43" s="98"/>
      <c r="I43" s="98"/>
      <c r="J43" s="82"/>
      <c r="K43" s="216"/>
      <c r="L43" s="217"/>
    </row>
    <row r="44" spans="2:30">
      <c r="B44" s="98"/>
      <c r="C44" s="82"/>
      <c r="D44" s="216"/>
      <c r="E44" s="217"/>
      <c r="F44" s="98"/>
      <c r="G44" s="98"/>
      <c r="H44" s="98"/>
      <c r="I44" s="98"/>
      <c r="J44" s="82"/>
      <c r="K44" s="216"/>
      <c r="L44" s="217"/>
    </row>
    <row r="45" spans="2:30">
      <c r="B45" s="98"/>
      <c r="C45" s="82"/>
      <c r="D45" s="216"/>
      <c r="E45" s="217"/>
      <c r="F45" s="98"/>
      <c r="G45" s="98"/>
      <c r="H45" s="98"/>
      <c r="I45" s="98"/>
      <c r="J45" s="82"/>
      <c r="K45" s="216"/>
      <c r="L45" s="217"/>
    </row>
    <row r="46" spans="2:30">
      <c r="B46" s="98"/>
      <c r="C46" s="82"/>
      <c r="D46" s="216"/>
      <c r="E46" s="217"/>
      <c r="F46" s="98"/>
      <c r="G46" s="98"/>
      <c r="H46" s="98"/>
      <c r="I46" s="98"/>
      <c r="J46" s="82"/>
      <c r="K46" s="216"/>
      <c r="L46" s="217"/>
    </row>
    <row r="47" spans="2:30">
      <c r="B47" s="98"/>
      <c r="C47" s="82"/>
      <c r="D47" s="216"/>
      <c r="E47" s="217"/>
      <c r="F47" s="98"/>
      <c r="G47" s="98"/>
      <c r="H47" s="98"/>
      <c r="I47" s="98"/>
      <c r="J47" s="82"/>
      <c r="K47" s="216"/>
      <c r="L47" s="217"/>
    </row>
    <row r="48" spans="2:30">
      <c r="B48" s="98"/>
      <c r="C48" s="82"/>
      <c r="D48" s="216"/>
      <c r="E48" s="217"/>
      <c r="F48" s="98"/>
      <c r="G48" s="98"/>
      <c r="H48" s="98"/>
      <c r="I48" s="98"/>
      <c r="J48" s="82"/>
      <c r="K48" s="216"/>
      <c r="L48" s="217"/>
    </row>
    <row r="49" spans="2:12">
      <c r="B49" s="98"/>
      <c r="C49" s="82"/>
      <c r="D49" s="216"/>
      <c r="E49" s="217"/>
      <c r="F49" s="98"/>
      <c r="G49" s="98"/>
      <c r="H49" s="98"/>
      <c r="I49" s="98"/>
      <c r="J49" s="82"/>
      <c r="K49" s="216"/>
      <c r="L49" s="217"/>
    </row>
    <row r="50" spans="2:12">
      <c r="B50" s="98"/>
      <c r="C50" s="82"/>
      <c r="D50" s="216"/>
      <c r="E50" s="217"/>
      <c r="F50" s="98"/>
      <c r="G50" s="98"/>
      <c r="H50" s="98"/>
      <c r="I50" s="98"/>
      <c r="J50" s="82"/>
      <c r="K50" s="216"/>
      <c r="L50" s="217"/>
    </row>
    <row r="51" spans="2:12">
      <c r="B51" s="98"/>
      <c r="C51" s="82"/>
      <c r="D51" s="216"/>
      <c r="E51" s="217"/>
      <c r="F51" s="98"/>
      <c r="G51" s="98"/>
      <c r="H51" s="98"/>
      <c r="I51" s="98"/>
      <c r="J51" s="82"/>
      <c r="K51" s="216"/>
      <c r="L51" s="217"/>
    </row>
    <row r="52" spans="2:12">
      <c r="B52" s="98"/>
      <c r="C52" s="82"/>
      <c r="D52" s="216"/>
      <c r="E52" s="217"/>
      <c r="F52" s="98"/>
      <c r="G52" s="98"/>
      <c r="H52" s="98"/>
      <c r="I52" s="98"/>
      <c r="J52" s="82"/>
      <c r="K52" s="216"/>
      <c r="L52" s="217"/>
    </row>
    <row r="53" spans="2:12">
      <c r="B53" s="98"/>
      <c r="C53" s="82"/>
      <c r="D53" s="216"/>
      <c r="E53" s="217"/>
      <c r="F53" s="98"/>
      <c r="G53" s="98"/>
      <c r="H53" s="98"/>
      <c r="I53" s="98"/>
      <c r="J53" s="82"/>
      <c r="K53" s="216"/>
      <c r="L53" s="217"/>
    </row>
    <row r="54" spans="2:12">
      <c r="B54" s="98"/>
      <c r="C54" s="82"/>
      <c r="D54" s="216"/>
      <c r="E54" s="217"/>
      <c r="F54" s="98"/>
      <c r="G54" s="98"/>
      <c r="H54" s="98"/>
      <c r="I54" s="98"/>
      <c r="J54" s="82"/>
      <c r="K54" s="216"/>
      <c r="L54" s="217"/>
    </row>
    <row r="55" spans="2:12">
      <c r="B55" s="98"/>
      <c r="C55" s="98"/>
      <c r="D55" s="216"/>
      <c r="E55" s="217"/>
      <c r="F55" s="98"/>
      <c r="G55" s="98"/>
      <c r="H55" s="98"/>
      <c r="I55" s="98"/>
      <c r="J55" s="98"/>
      <c r="K55" s="216"/>
      <c r="L55" s="217"/>
    </row>
    <row r="56" spans="2:12">
      <c r="B56" s="98"/>
      <c r="C56" s="98"/>
      <c r="D56" s="216"/>
      <c r="E56" s="217"/>
      <c r="I56" s="98"/>
      <c r="J56" s="98"/>
      <c r="K56" s="216"/>
      <c r="L56" s="217"/>
    </row>
    <row r="57" spans="2:12">
      <c r="B57" s="98"/>
      <c r="C57" s="98"/>
      <c r="D57" s="216"/>
      <c r="E57" s="217"/>
      <c r="I57" s="98"/>
      <c r="J57" s="98"/>
      <c r="K57" s="216"/>
      <c r="L57" s="217"/>
    </row>
    <row r="58" spans="2:12">
      <c r="B58" s="98"/>
      <c r="C58" s="98"/>
      <c r="D58" s="216"/>
      <c r="E58" s="217"/>
      <c r="I58" s="98"/>
      <c r="J58" s="98"/>
      <c r="K58" s="216"/>
      <c r="L58" s="217"/>
    </row>
    <row r="59" spans="2:12">
      <c r="B59" s="98"/>
      <c r="C59" s="98"/>
      <c r="D59" s="216"/>
      <c r="E59" s="217"/>
      <c r="I59" s="98"/>
      <c r="J59" s="98"/>
      <c r="K59" s="216"/>
      <c r="L59" s="217"/>
    </row>
    <row r="60" spans="2:12">
      <c r="B60" s="98"/>
      <c r="C60" s="98"/>
      <c r="D60" s="216"/>
      <c r="E60" s="217"/>
      <c r="I60" s="98"/>
      <c r="J60" s="98"/>
      <c r="K60" s="216"/>
      <c r="L60" s="217"/>
    </row>
    <row r="61" spans="2:12">
      <c r="B61" s="98"/>
      <c r="C61" s="98"/>
      <c r="D61" s="216"/>
      <c r="E61" s="217"/>
      <c r="I61" s="98"/>
      <c r="J61" s="98"/>
      <c r="K61" s="216"/>
      <c r="L61" s="217"/>
    </row>
    <row r="62" spans="2:12">
      <c r="B62" s="98"/>
      <c r="C62" s="98"/>
      <c r="D62" s="216"/>
      <c r="E62" s="217"/>
      <c r="I62" s="98"/>
      <c r="J62" s="98"/>
      <c r="K62" s="216"/>
      <c r="L62" s="217"/>
    </row>
    <row r="63" spans="2:12">
      <c r="B63" s="98"/>
      <c r="C63" s="98"/>
      <c r="D63" s="216"/>
      <c r="E63" s="217"/>
      <c r="I63" s="98"/>
      <c r="J63" s="98"/>
      <c r="K63" s="216"/>
      <c r="L63" s="217"/>
    </row>
    <row r="64" spans="2:12">
      <c r="B64" s="98"/>
      <c r="C64" s="98"/>
      <c r="D64" s="216"/>
      <c r="E64" s="217"/>
      <c r="I64" s="98"/>
      <c r="J64" s="98"/>
      <c r="K64" s="216"/>
      <c r="L64" s="217"/>
    </row>
    <row r="65" spans="2:12">
      <c r="B65" s="98"/>
      <c r="C65" s="98"/>
      <c r="D65" s="216"/>
      <c r="E65" s="217"/>
      <c r="I65" s="98"/>
      <c r="J65" s="98"/>
      <c r="K65" s="216"/>
      <c r="L65" s="217"/>
    </row>
    <row r="66" spans="2:12">
      <c r="B66" s="98"/>
      <c r="C66" s="98"/>
      <c r="D66" s="216"/>
      <c r="E66" s="217"/>
      <c r="I66" s="98"/>
      <c r="J66" s="98"/>
      <c r="K66" s="216"/>
      <c r="L66" s="217"/>
    </row>
    <row r="67" spans="2:12">
      <c r="B67" s="98"/>
      <c r="C67" s="98"/>
      <c r="D67" s="216"/>
      <c r="E67" s="217"/>
      <c r="I67" s="98"/>
      <c r="J67" s="98"/>
      <c r="K67" s="216"/>
      <c r="L67" s="217"/>
    </row>
    <row r="68" spans="2:12">
      <c r="B68" s="98"/>
      <c r="C68" s="98"/>
      <c r="D68" s="216"/>
      <c r="E68" s="217"/>
      <c r="I68" s="98"/>
      <c r="J68" s="98"/>
      <c r="K68" s="216"/>
      <c r="L68" s="217"/>
    </row>
    <row r="69" spans="2:12">
      <c r="B69" s="98"/>
      <c r="C69" s="98"/>
      <c r="D69" s="216"/>
      <c r="E69" s="217"/>
      <c r="I69" s="98"/>
      <c r="J69" s="98"/>
      <c r="K69" s="216"/>
      <c r="L69" s="217"/>
    </row>
    <row r="70" spans="2:12">
      <c r="B70" s="98"/>
      <c r="C70" s="98"/>
      <c r="D70" s="216"/>
      <c r="E70" s="217"/>
      <c r="I70" s="98"/>
      <c r="J70" s="98"/>
      <c r="K70" s="216"/>
      <c r="L70" s="217"/>
    </row>
    <row r="71" spans="2:12">
      <c r="B71" s="98"/>
      <c r="C71" s="98"/>
      <c r="D71" s="216"/>
      <c r="E71" s="217"/>
      <c r="I71" s="98"/>
      <c r="J71" s="98"/>
      <c r="K71" s="216"/>
      <c r="L71" s="217"/>
    </row>
    <row r="72" spans="2:12">
      <c r="B72" s="98"/>
      <c r="C72" s="98"/>
      <c r="D72" s="216"/>
      <c r="E72" s="217"/>
      <c r="I72" s="98"/>
      <c r="J72" s="98"/>
      <c r="K72" s="216"/>
      <c r="L72" s="217"/>
    </row>
    <row r="73" spans="2:12">
      <c r="B73" s="98"/>
      <c r="C73" s="98"/>
      <c r="D73" s="216"/>
      <c r="E73" s="217"/>
      <c r="I73" s="98"/>
      <c r="J73" s="98"/>
      <c r="K73" s="216"/>
      <c r="L73" s="217"/>
    </row>
    <row r="74" spans="2:12">
      <c r="B74" s="98"/>
      <c r="C74" s="82"/>
      <c r="D74" s="216"/>
      <c r="E74" s="217"/>
    </row>
    <row r="75" spans="2:12">
      <c r="B75" s="98"/>
      <c r="C75" s="82"/>
      <c r="D75" s="216"/>
      <c r="E75" s="217"/>
    </row>
    <row r="76" spans="2:12">
      <c r="B76" s="98"/>
      <c r="C76" s="82"/>
      <c r="D76" s="216"/>
      <c r="E76" s="217"/>
    </row>
    <row r="77" spans="2:12">
      <c r="B77" s="98"/>
      <c r="C77" s="82"/>
      <c r="D77" s="216"/>
      <c r="E77" s="217"/>
    </row>
    <row r="78" spans="2:12">
      <c r="B78" s="98"/>
      <c r="C78" s="82"/>
      <c r="D78" s="216"/>
      <c r="E78" s="217"/>
    </row>
    <row r="79" spans="2:12">
      <c r="B79" s="98"/>
      <c r="C79" s="82"/>
      <c r="D79" s="216"/>
      <c r="E79" s="217"/>
    </row>
    <row r="80" spans="2:12">
      <c r="B80" s="98"/>
      <c r="C80" s="82"/>
      <c r="D80" s="216"/>
      <c r="E80" s="217"/>
    </row>
    <row r="81" spans="2:5">
      <c r="B81" s="98"/>
      <c r="C81" s="82"/>
      <c r="D81" s="216"/>
      <c r="E81" s="217"/>
    </row>
    <row r="82" spans="2:5">
      <c r="B82" s="98"/>
      <c r="C82" s="82"/>
      <c r="D82" s="216"/>
      <c r="E82" s="217"/>
    </row>
    <row r="83" spans="2:5">
      <c r="B83" s="98"/>
      <c r="C83" s="82"/>
      <c r="D83" s="216"/>
      <c r="E83" s="217"/>
    </row>
    <row r="84" spans="2:5">
      <c r="B84" s="98"/>
      <c r="C84" s="82"/>
      <c r="D84" s="216"/>
      <c r="E84" s="217"/>
    </row>
    <row r="85" spans="2:5">
      <c r="B85" s="98"/>
      <c r="C85" s="82"/>
      <c r="D85" s="216"/>
      <c r="E85" s="217"/>
    </row>
    <row r="86" spans="2:5">
      <c r="B86" s="98"/>
      <c r="C86" s="82"/>
      <c r="D86" s="216"/>
      <c r="E86" s="217"/>
    </row>
    <row r="87" spans="2:5">
      <c r="B87" s="98"/>
      <c r="C87" s="82"/>
      <c r="D87" s="216"/>
      <c r="E87" s="217"/>
    </row>
    <row r="88" spans="2:5">
      <c r="B88" s="98"/>
      <c r="C88" s="82"/>
      <c r="D88" s="216"/>
      <c r="E88" s="217"/>
    </row>
    <row r="89" spans="2:5">
      <c r="B89" s="98"/>
      <c r="C89" s="82"/>
      <c r="D89" s="216"/>
      <c r="E89" s="217"/>
    </row>
    <row r="90" spans="2:5">
      <c r="B90" s="98"/>
      <c r="C90" s="82"/>
      <c r="D90" s="216"/>
      <c r="E90" s="217"/>
    </row>
    <row r="91" spans="2:5">
      <c r="B91" s="98"/>
      <c r="C91" s="98"/>
      <c r="D91" s="216"/>
      <c r="E91" s="217"/>
    </row>
    <row r="92" spans="2:5">
      <c r="B92" s="98"/>
      <c r="C92" s="98"/>
      <c r="D92" s="216"/>
      <c r="E92" s="217"/>
    </row>
    <row r="93" spans="2:5">
      <c r="B93" s="98"/>
      <c r="C93" s="98"/>
      <c r="D93" s="216"/>
      <c r="E93" s="217"/>
    </row>
    <row r="94" spans="2:5">
      <c r="B94" s="98"/>
      <c r="C94" s="98"/>
      <c r="D94" s="216"/>
      <c r="E94" s="217"/>
    </row>
    <row r="95" spans="2:5">
      <c r="B95" s="98"/>
      <c r="C95" s="98"/>
      <c r="D95" s="216"/>
      <c r="E95" s="217"/>
    </row>
    <row r="96" spans="2:5">
      <c r="B96" s="98"/>
      <c r="C96" s="98"/>
      <c r="D96" s="216"/>
      <c r="E96" s="217"/>
    </row>
    <row r="97" spans="2:5">
      <c r="B97" s="98"/>
      <c r="C97" s="98"/>
      <c r="D97" s="216"/>
      <c r="E97" s="217"/>
    </row>
    <row r="98" spans="2:5">
      <c r="B98" s="98"/>
      <c r="C98" s="98"/>
      <c r="D98" s="216"/>
      <c r="E98" s="217"/>
    </row>
    <row r="99" spans="2:5">
      <c r="B99" s="98"/>
      <c r="C99" s="98"/>
      <c r="D99" s="216"/>
      <c r="E99" s="217"/>
    </row>
    <row r="100" spans="2:5">
      <c r="B100" s="98"/>
      <c r="C100" s="98"/>
      <c r="D100" s="216"/>
      <c r="E100" s="217"/>
    </row>
    <row r="101" spans="2:5">
      <c r="B101" s="98"/>
      <c r="C101" s="98"/>
      <c r="D101" s="216"/>
      <c r="E101" s="217"/>
    </row>
    <row r="102" spans="2:5">
      <c r="B102" s="98"/>
      <c r="C102" s="98"/>
      <c r="D102" s="216"/>
      <c r="E102" s="217"/>
    </row>
    <row r="103" spans="2:5">
      <c r="B103" s="98"/>
      <c r="C103" s="98"/>
      <c r="D103" s="216"/>
      <c r="E103" s="217"/>
    </row>
    <row r="104" spans="2:5">
      <c r="B104" s="98"/>
      <c r="C104" s="98"/>
      <c r="D104" s="216"/>
      <c r="E104" s="217"/>
    </row>
    <row r="105" spans="2:5">
      <c r="B105" s="98"/>
      <c r="C105" s="98"/>
      <c r="D105" s="216"/>
      <c r="E105" s="217"/>
    </row>
    <row r="106" spans="2:5">
      <c r="B106" s="98"/>
      <c r="C106" s="98"/>
      <c r="D106" s="216"/>
      <c r="E106" s="217"/>
    </row>
    <row r="107" spans="2:5">
      <c r="B107" s="98"/>
      <c r="C107" s="98"/>
      <c r="D107" s="216"/>
      <c r="E107" s="217"/>
    </row>
    <row r="108" spans="2:5">
      <c r="B108" s="98"/>
      <c r="C108" s="98"/>
      <c r="D108" s="216"/>
      <c r="E108" s="217"/>
    </row>
    <row r="109" spans="2:5">
      <c r="B109" s="98"/>
      <c r="C109" s="98"/>
      <c r="D109" s="216"/>
      <c r="E109" s="217"/>
    </row>
  </sheetData>
  <mergeCells count="142">
    <mergeCell ref="AP10:AQ10"/>
    <mergeCell ref="AP11:AQ11"/>
    <mergeCell ref="AT5:AU5"/>
    <mergeCell ref="AT6:AU6"/>
    <mergeCell ref="AT10:AU10"/>
    <mergeCell ref="AT11:AU11"/>
    <mergeCell ref="AA38:AC38"/>
    <mergeCell ref="W38:Z38"/>
    <mergeCell ref="D22:E22"/>
    <mergeCell ref="D23:E23"/>
    <mergeCell ref="H22:I22"/>
    <mergeCell ref="H23:I23"/>
    <mergeCell ref="L22:M22"/>
    <mergeCell ref="L23:M23"/>
    <mergeCell ref="D27:E27"/>
    <mergeCell ref="D28:E28"/>
    <mergeCell ref="H27:I27"/>
    <mergeCell ref="H28:I28"/>
    <mergeCell ref="L27:M27"/>
    <mergeCell ref="L28:M28"/>
    <mergeCell ref="AL4:AM4"/>
    <mergeCell ref="AP4:AQ4"/>
    <mergeCell ref="AT4:AU4"/>
    <mergeCell ref="D4:E4"/>
    <mergeCell ref="H4:I4"/>
    <mergeCell ref="L4:M4"/>
    <mergeCell ref="U4:V4"/>
    <mergeCell ref="Y4:Z4"/>
    <mergeCell ref="AC4:AD4"/>
    <mergeCell ref="D5:E5"/>
    <mergeCell ref="D6:E6"/>
    <mergeCell ref="H5:I5"/>
    <mergeCell ref="H6:I6"/>
    <mergeCell ref="L5:M5"/>
    <mergeCell ref="L6:M6"/>
    <mergeCell ref="U5:V5"/>
    <mergeCell ref="U6:V6"/>
    <mergeCell ref="D9:E9"/>
    <mergeCell ref="H9:I9"/>
    <mergeCell ref="L9:M9"/>
    <mergeCell ref="U9:V9"/>
    <mergeCell ref="Y9:Z9"/>
    <mergeCell ref="AC9:AD9"/>
    <mergeCell ref="AL9:AM9"/>
    <mergeCell ref="AP9:AQ9"/>
    <mergeCell ref="Y5:Z5"/>
    <mergeCell ref="Y6:Z6"/>
    <mergeCell ref="AC5:AD5"/>
    <mergeCell ref="AC6:AD6"/>
    <mergeCell ref="AL5:AM5"/>
    <mergeCell ref="AL6:AM6"/>
    <mergeCell ref="AP5:AQ5"/>
    <mergeCell ref="AP6:AQ6"/>
    <mergeCell ref="AT9:AU9"/>
    <mergeCell ref="D10:E10"/>
    <mergeCell ref="D11:E11"/>
    <mergeCell ref="H10:I10"/>
    <mergeCell ref="H11:I11"/>
    <mergeCell ref="L10:M10"/>
    <mergeCell ref="L11:M11"/>
    <mergeCell ref="U10:V10"/>
    <mergeCell ref="U11:V11"/>
    <mergeCell ref="Y10:Z10"/>
    <mergeCell ref="Y11:Z11"/>
    <mergeCell ref="AC10:AD10"/>
    <mergeCell ref="AC11:AD11"/>
    <mergeCell ref="AL10:AM10"/>
    <mergeCell ref="AL11:AM11"/>
    <mergeCell ref="AL12:AM12"/>
    <mergeCell ref="AP12:AQ12"/>
    <mergeCell ref="AT12:AU12"/>
    <mergeCell ref="C15:E15"/>
    <mergeCell ref="G15:I15"/>
    <mergeCell ref="U15:W15"/>
    <mergeCell ref="Y15:AA15"/>
    <mergeCell ref="AL15:AN15"/>
    <mergeCell ref="AP15:AR15"/>
    <mergeCell ref="D12:E12"/>
    <mergeCell ref="H12:I12"/>
    <mergeCell ref="L12:M12"/>
    <mergeCell ref="U12:V12"/>
    <mergeCell ref="Y12:Z12"/>
    <mergeCell ref="AC12:AD12"/>
    <mergeCell ref="D34:D37"/>
    <mergeCell ref="E34:E37"/>
    <mergeCell ref="D21:E21"/>
    <mergeCell ref="H21:I21"/>
    <mergeCell ref="L21:M21"/>
    <mergeCell ref="D26:E26"/>
    <mergeCell ref="U22:V22"/>
    <mergeCell ref="U23:V23"/>
    <mergeCell ref="U27:V27"/>
    <mergeCell ref="U28:V28"/>
    <mergeCell ref="Y22:Z22"/>
    <mergeCell ref="Y23:Z23"/>
    <mergeCell ref="Y27:Z27"/>
    <mergeCell ref="Y28:Z28"/>
    <mergeCell ref="C32:E32"/>
    <mergeCell ref="G32:I32"/>
    <mergeCell ref="U21:V21"/>
    <mergeCell ref="Y21:Z21"/>
    <mergeCell ref="AC21:AD21"/>
    <mergeCell ref="U26:V26"/>
    <mergeCell ref="Y26:Z26"/>
    <mergeCell ref="H26:I26"/>
    <mergeCell ref="L26:M26"/>
    <mergeCell ref="D29:E29"/>
    <mergeCell ref="H29:I29"/>
    <mergeCell ref="L29:M29"/>
    <mergeCell ref="AC22:AD22"/>
    <mergeCell ref="AC23:AD23"/>
    <mergeCell ref="AC27:AD27"/>
    <mergeCell ref="AC28:AD28"/>
    <mergeCell ref="T32:V32"/>
    <mergeCell ref="X32:Z32"/>
    <mergeCell ref="AL21:AM21"/>
    <mergeCell ref="AP21:AQ21"/>
    <mergeCell ref="AT21:AU21"/>
    <mergeCell ref="AL26:AM26"/>
    <mergeCell ref="AP26:AQ26"/>
    <mergeCell ref="AC26:AD26"/>
    <mergeCell ref="U29:V29"/>
    <mergeCell ref="Y29:Z29"/>
    <mergeCell ref="AC29:AD29"/>
    <mergeCell ref="AL22:AM22"/>
    <mergeCell ref="AL23:AM23"/>
    <mergeCell ref="AP22:AQ22"/>
    <mergeCell ref="AP23:AQ23"/>
    <mergeCell ref="AT22:AU22"/>
    <mergeCell ref="AT23:AU23"/>
    <mergeCell ref="AL27:AM27"/>
    <mergeCell ref="AK32:AM32"/>
    <mergeCell ref="AO32:AQ32"/>
    <mergeCell ref="AT26:AU26"/>
    <mergeCell ref="AL29:AM29"/>
    <mergeCell ref="AP29:AQ29"/>
    <mergeCell ref="AT29:AU29"/>
    <mergeCell ref="AL28:AM28"/>
    <mergeCell ref="AP27:AQ27"/>
    <mergeCell ref="AP28:AQ28"/>
    <mergeCell ref="AT27:AU27"/>
    <mergeCell ref="AT28:AU28"/>
  </mergeCells>
  <pageMargins left="0.7" right="0.7" top="0.75" bottom="0.75" header="0.3" footer="0.3"/>
  <pageSetup orientation="landscape" horizontalDpi="0" verticalDpi="0" r:id="rId1"/>
</worksheet>
</file>

<file path=xl/worksheets/sheet30.xml><?xml version="1.0" encoding="utf-8"?>
<worksheet xmlns="http://schemas.openxmlformats.org/spreadsheetml/2006/main" xmlns:r="http://schemas.openxmlformats.org/officeDocument/2006/relationships">
  <sheetPr>
    <tabColor theme="3" tint="0.39997558519241921"/>
  </sheetPr>
  <dimension ref="A1:Y45"/>
  <sheetViews>
    <sheetView zoomScaleNormal="100" zoomScaleSheetLayoutView="100" workbookViewId="0">
      <selection activeCell="E14" sqref="E14"/>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25</v>
      </c>
      <c r="D1" s="21"/>
      <c r="E1" s="205" t="s">
        <v>25</v>
      </c>
      <c r="F1" s="205"/>
      <c r="G1" s="205"/>
      <c r="H1" s="205"/>
      <c r="I1" s="205"/>
      <c r="J1" s="21"/>
      <c r="K1" s="21"/>
      <c r="L1" s="21"/>
      <c r="M1" s="21"/>
      <c r="N1" s="21"/>
      <c r="O1" s="21"/>
      <c r="P1" s="21"/>
      <c r="Q1" s="22"/>
    </row>
    <row r="2" spans="1:25" ht="15.75" thickBot="1">
      <c r="A2" s="23"/>
      <c r="B2" s="24" t="s">
        <v>49</v>
      </c>
      <c r="C2" s="4">
        <v>19</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48" priority="4" operator="greaterThan">
      <formula>8</formula>
    </cfRule>
  </conditionalFormatting>
  <conditionalFormatting sqref="Q14:Q17">
    <cfRule type="cellIs" dxfId="47" priority="3" operator="greaterThan">
      <formula>$K$2</formula>
    </cfRule>
  </conditionalFormatting>
  <conditionalFormatting sqref="Q7">
    <cfRule type="cellIs" dxfId="46" priority="2" operator="greaterThan">
      <formula>$I$2</formula>
    </cfRule>
  </conditionalFormatting>
  <conditionalFormatting sqref="F6:F43 J6:J43 L6:L43">
    <cfRule type="cellIs" dxfId="45"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orientation="portrait" r:id="rId1"/>
  <legacyDrawing r:id="rId2"/>
</worksheet>
</file>

<file path=xl/worksheets/sheet31.xml><?xml version="1.0" encoding="utf-8"?>
<worksheet xmlns="http://schemas.openxmlformats.org/spreadsheetml/2006/main" xmlns:r="http://schemas.openxmlformats.org/officeDocument/2006/relationships">
  <sheetPr>
    <tabColor theme="5" tint="0.39997558519241921"/>
  </sheetPr>
  <dimension ref="A1:Y45"/>
  <sheetViews>
    <sheetView zoomScaleNormal="100" zoomScaleSheetLayoutView="100" workbookViewId="0">
      <selection activeCell="C9" sqref="C9"/>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26</v>
      </c>
      <c r="D1" s="21"/>
      <c r="E1" s="205" t="s">
        <v>25</v>
      </c>
      <c r="F1" s="205"/>
      <c r="G1" s="205"/>
      <c r="H1" s="205"/>
      <c r="I1" s="205"/>
      <c r="J1" s="21"/>
      <c r="K1" s="21"/>
      <c r="L1" s="21"/>
      <c r="M1" s="21"/>
      <c r="N1" s="21"/>
      <c r="O1" s="21"/>
      <c r="P1" s="21"/>
      <c r="Q1" s="22"/>
    </row>
    <row r="2" spans="1:25" ht="15.75" thickBot="1">
      <c r="A2" s="23"/>
      <c r="B2" s="24" t="s">
        <v>49</v>
      </c>
      <c r="C2" s="4" t="s">
        <v>72</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44" priority="4" operator="greaterThan">
      <formula>8</formula>
    </cfRule>
  </conditionalFormatting>
  <conditionalFormatting sqref="Q14:Q17">
    <cfRule type="cellIs" dxfId="43" priority="3" operator="greaterThan">
      <formula>$K$2</formula>
    </cfRule>
  </conditionalFormatting>
  <conditionalFormatting sqref="Q7">
    <cfRule type="cellIs" dxfId="42" priority="2" operator="greaterThan">
      <formula>$I$2</formula>
    </cfRule>
  </conditionalFormatting>
  <conditionalFormatting sqref="F6:F43 J6:J43 L6:L43">
    <cfRule type="cellIs" dxfId="41"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orientation="portrait" r:id="rId1"/>
  <legacyDrawing r:id="rId2"/>
</worksheet>
</file>

<file path=xl/worksheets/sheet32.xml><?xml version="1.0" encoding="utf-8"?>
<worksheet xmlns="http://schemas.openxmlformats.org/spreadsheetml/2006/main" xmlns:r="http://schemas.openxmlformats.org/officeDocument/2006/relationships">
  <sheetPr>
    <tabColor theme="5" tint="-0.249977111117893"/>
  </sheetPr>
  <dimension ref="A1:Y45"/>
  <sheetViews>
    <sheetView zoomScaleNormal="100" zoomScaleSheetLayoutView="100" workbookViewId="0">
      <selection activeCell="H24" sqref="H24"/>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27</v>
      </c>
      <c r="D1" s="21"/>
      <c r="E1" s="205" t="s">
        <v>25</v>
      </c>
      <c r="F1" s="205"/>
      <c r="G1" s="205"/>
      <c r="H1" s="205"/>
      <c r="I1" s="205"/>
      <c r="J1" s="21"/>
      <c r="K1" s="21"/>
      <c r="L1" s="21"/>
      <c r="M1" s="21"/>
      <c r="N1" s="21"/>
      <c r="O1" s="21"/>
      <c r="P1" s="21"/>
      <c r="Q1" s="22"/>
    </row>
    <row r="2" spans="1:25" ht="15.75" thickBot="1">
      <c r="A2" s="23"/>
      <c r="B2" s="24" t="s">
        <v>49</v>
      </c>
      <c r="C2" s="4" t="s">
        <v>73</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40" priority="4" operator="greaterThan">
      <formula>8</formula>
    </cfRule>
  </conditionalFormatting>
  <conditionalFormatting sqref="Q14:Q17">
    <cfRule type="cellIs" dxfId="39" priority="3" operator="greaterThan">
      <formula>$K$2</formula>
    </cfRule>
  </conditionalFormatting>
  <conditionalFormatting sqref="Q7">
    <cfRule type="cellIs" dxfId="38" priority="2" operator="greaterThan">
      <formula>$I$2</formula>
    </cfRule>
  </conditionalFormatting>
  <conditionalFormatting sqref="F6:F43 J6:J43 L6:L43">
    <cfRule type="cellIs" dxfId="37"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orientation="portrait" r:id="rId1"/>
  <legacyDrawing r:id="rId2"/>
</worksheet>
</file>

<file path=xl/worksheets/sheet33.xml><?xml version="1.0" encoding="utf-8"?>
<worksheet xmlns="http://schemas.openxmlformats.org/spreadsheetml/2006/main" xmlns:r="http://schemas.openxmlformats.org/officeDocument/2006/relationships">
  <sheetPr>
    <tabColor theme="6" tint="0.59999389629810485"/>
  </sheetPr>
  <dimension ref="A1:Y45"/>
  <sheetViews>
    <sheetView zoomScaleNormal="100" zoomScaleSheetLayoutView="100" workbookViewId="0">
      <selection activeCell="D14" sqref="D14"/>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28</v>
      </c>
      <c r="D1" s="21"/>
      <c r="E1" s="205" t="s">
        <v>25</v>
      </c>
      <c r="F1" s="205"/>
      <c r="G1" s="205"/>
      <c r="H1" s="205"/>
      <c r="I1" s="205"/>
      <c r="J1" s="21"/>
      <c r="K1" s="21"/>
      <c r="L1" s="21"/>
      <c r="M1" s="21"/>
      <c r="N1" s="21"/>
      <c r="O1" s="21"/>
      <c r="P1" s="21"/>
      <c r="Q1" s="22"/>
    </row>
    <row r="2" spans="1:25" ht="15.75" thickBot="1">
      <c r="A2" s="23"/>
      <c r="B2" s="24" t="s">
        <v>49</v>
      </c>
      <c r="C2" s="4" t="s">
        <v>74</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36" priority="4" operator="greaterThan">
      <formula>8</formula>
    </cfRule>
  </conditionalFormatting>
  <conditionalFormatting sqref="Q14:Q17">
    <cfRule type="cellIs" dxfId="35" priority="3" operator="greaterThan">
      <formula>$K$2</formula>
    </cfRule>
  </conditionalFormatting>
  <conditionalFormatting sqref="Q7">
    <cfRule type="cellIs" dxfId="34" priority="2" operator="greaterThan">
      <formula>$I$2</formula>
    </cfRule>
  </conditionalFormatting>
  <conditionalFormatting sqref="F6:F43 J6:J43 L6:L43">
    <cfRule type="cellIs" dxfId="33"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orientation="portrait" r:id="rId1"/>
  <legacyDrawing r:id="rId2"/>
</worksheet>
</file>

<file path=xl/worksheets/sheet34.xml><?xml version="1.0" encoding="utf-8"?>
<worksheet xmlns="http://schemas.openxmlformats.org/spreadsheetml/2006/main" xmlns:r="http://schemas.openxmlformats.org/officeDocument/2006/relationships">
  <sheetPr>
    <tabColor theme="6" tint="-0.249977111117893"/>
  </sheetPr>
  <dimension ref="A1:Y45"/>
  <sheetViews>
    <sheetView zoomScaleNormal="100" zoomScaleSheetLayoutView="100" workbookViewId="0">
      <selection activeCell="C9" sqref="C9"/>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29</v>
      </c>
      <c r="D1" s="21"/>
      <c r="E1" s="205" t="s">
        <v>25</v>
      </c>
      <c r="F1" s="205"/>
      <c r="G1" s="205"/>
      <c r="H1" s="205"/>
      <c r="I1" s="205"/>
      <c r="J1" s="21"/>
      <c r="K1" s="21"/>
      <c r="L1" s="21"/>
      <c r="M1" s="21"/>
      <c r="N1" s="21"/>
      <c r="O1" s="21"/>
      <c r="P1" s="21"/>
      <c r="Q1" s="22"/>
    </row>
    <row r="2" spans="1:25" ht="15.75" thickBot="1">
      <c r="A2" s="23"/>
      <c r="B2" s="24" t="s">
        <v>49</v>
      </c>
      <c r="C2" s="4" t="s">
        <v>75</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32" priority="4" operator="greaterThan">
      <formula>8</formula>
    </cfRule>
  </conditionalFormatting>
  <conditionalFormatting sqref="Q14:Q17">
    <cfRule type="cellIs" dxfId="31" priority="3" operator="greaterThan">
      <formula>$K$2</formula>
    </cfRule>
  </conditionalFormatting>
  <conditionalFormatting sqref="Q7">
    <cfRule type="cellIs" dxfId="30" priority="2" operator="greaterThan">
      <formula>$I$2</formula>
    </cfRule>
  </conditionalFormatting>
  <conditionalFormatting sqref="F6:F43 J6:J43 L6:L43">
    <cfRule type="cellIs" dxfId="29"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orientation="portrait" r:id="rId1"/>
  <legacyDrawing r:id="rId2"/>
</worksheet>
</file>

<file path=xl/worksheets/sheet35.xml><?xml version="1.0" encoding="utf-8"?>
<worksheet xmlns="http://schemas.openxmlformats.org/spreadsheetml/2006/main" xmlns:r="http://schemas.openxmlformats.org/officeDocument/2006/relationships">
  <sheetPr>
    <tabColor theme="8" tint="0.39997558519241921"/>
  </sheetPr>
  <dimension ref="A1:Y45"/>
  <sheetViews>
    <sheetView zoomScaleNormal="100" zoomScaleSheetLayoutView="100" workbookViewId="0">
      <selection activeCell="C8" sqref="C8"/>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30</v>
      </c>
      <c r="D1" s="21"/>
      <c r="E1" s="205" t="s">
        <v>25</v>
      </c>
      <c r="F1" s="205"/>
      <c r="G1" s="205"/>
      <c r="H1" s="205"/>
      <c r="I1" s="205"/>
      <c r="J1" s="21"/>
      <c r="K1" s="21"/>
      <c r="L1" s="21"/>
      <c r="M1" s="21"/>
      <c r="N1" s="21"/>
      <c r="O1" s="21"/>
      <c r="P1" s="21"/>
      <c r="Q1" s="22"/>
    </row>
    <row r="2" spans="1:25" ht="15.75" thickBot="1">
      <c r="A2" s="23"/>
      <c r="B2" s="24" t="s">
        <v>49</v>
      </c>
      <c r="C2" s="4" t="s">
        <v>76</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28" priority="4" operator="greaterThan">
      <formula>8</formula>
    </cfRule>
  </conditionalFormatting>
  <conditionalFormatting sqref="Q14:Q17">
    <cfRule type="cellIs" dxfId="27" priority="3" operator="greaterThan">
      <formula>$K$2</formula>
    </cfRule>
  </conditionalFormatting>
  <conditionalFormatting sqref="Q7">
    <cfRule type="cellIs" dxfId="26" priority="2" operator="greaterThan">
      <formula>$I$2</formula>
    </cfRule>
  </conditionalFormatting>
  <conditionalFormatting sqref="F6:F43 J6:J43 L6:L43">
    <cfRule type="cellIs" dxfId="25"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orientation="portrait" r:id="rId1"/>
  <legacyDrawing r:id="rId2"/>
</worksheet>
</file>

<file path=xl/worksheets/sheet36.xml><?xml version="1.0" encoding="utf-8"?>
<worksheet xmlns="http://schemas.openxmlformats.org/spreadsheetml/2006/main" xmlns:r="http://schemas.openxmlformats.org/officeDocument/2006/relationships">
  <sheetPr>
    <tabColor theme="8" tint="-0.499984740745262"/>
  </sheetPr>
  <dimension ref="A1:Y45"/>
  <sheetViews>
    <sheetView zoomScaleNormal="100" zoomScaleSheetLayoutView="100" workbookViewId="0">
      <selection activeCell="C2" sqref="C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31</v>
      </c>
      <c r="D1" s="21"/>
      <c r="E1" s="205" t="s">
        <v>25</v>
      </c>
      <c r="F1" s="205"/>
      <c r="G1" s="205"/>
      <c r="H1" s="205"/>
      <c r="I1" s="205"/>
      <c r="J1" s="21"/>
      <c r="K1" s="21"/>
      <c r="L1" s="21"/>
      <c r="M1" s="21"/>
      <c r="N1" s="21"/>
      <c r="O1" s="21"/>
      <c r="P1" s="21"/>
      <c r="Q1" s="22"/>
    </row>
    <row r="2" spans="1:25" ht="15.75" thickBot="1">
      <c r="A2" s="23"/>
      <c r="B2" s="24" t="s">
        <v>49</v>
      </c>
      <c r="C2" s="4" t="s">
        <v>77</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24" priority="4" operator="greaterThan">
      <formula>8</formula>
    </cfRule>
  </conditionalFormatting>
  <conditionalFormatting sqref="Q14:Q17">
    <cfRule type="cellIs" dxfId="23" priority="3" operator="greaterThan">
      <formula>$K$2</formula>
    </cfRule>
  </conditionalFormatting>
  <conditionalFormatting sqref="Q7">
    <cfRule type="cellIs" dxfId="22" priority="2" operator="greaterThan">
      <formula>$I$2</formula>
    </cfRule>
  </conditionalFormatting>
  <conditionalFormatting sqref="F6:F43 J6:J43 L6:L43">
    <cfRule type="cellIs" dxfId="21"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orientation="portrait" r:id="rId1"/>
  <legacyDrawing r:id="rId2"/>
</worksheet>
</file>

<file path=xl/worksheets/sheet37.xml><?xml version="1.0" encoding="utf-8"?>
<worksheet xmlns="http://schemas.openxmlformats.org/spreadsheetml/2006/main" xmlns:r="http://schemas.openxmlformats.org/officeDocument/2006/relationships">
  <sheetPr>
    <tabColor theme="9" tint="-0.499984740745262"/>
  </sheetPr>
  <dimension ref="A1:Y45"/>
  <sheetViews>
    <sheetView zoomScaleNormal="100" zoomScaleSheetLayoutView="100" workbookViewId="0">
      <selection activeCell="C10" sqref="C10"/>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32</v>
      </c>
      <c r="D1" s="21"/>
      <c r="E1" s="205" t="s">
        <v>25</v>
      </c>
      <c r="F1" s="205"/>
      <c r="G1" s="205"/>
      <c r="H1" s="205"/>
      <c r="I1" s="205"/>
      <c r="J1" s="21"/>
      <c r="K1" s="21"/>
      <c r="L1" s="21"/>
      <c r="M1" s="21"/>
      <c r="N1" s="21"/>
      <c r="O1" s="21"/>
      <c r="P1" s="21"/>
      <c r="Q1" s="22"/>
    </row>
    <row r="2" spans="1:25" ht="15.75" thickBot="1">
      <c r="A2" s="23"/>
      <c r="B2" s="24" t="s">
        <v>49</v>
      </c>
      <c r="C2" s="4">
        <v>20</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20" priority="4" operator="greaterThan">
      <formula>8</formula>
    </cfRule>
  </conditionalFormatting>
  <conditionalFormatting sqref="Q14:Q17">
    <cfRule type="cellIs" dxfId="19" priority="3" operator="greaterThan">
      <formula>$K$2</formula>
    </cfRule>
  </conditionalFormatting>
  <conditionalFormatting sqref="Q7">
    <cfRule type="cellIs" dxfId="18" priority="2" operator="greaterThan">
      <formula>$I$2</formula>
    </cfRule>
  </conditionalFormatting>
  <conditionalFormatting sqref="F6:F43 J6:J43 L6:L43">
    <cfRule type="cellIs" dxfId="17"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orientation="portrait" r:id="rId1"/>
  <legacyDrawing r:id="rId2"/>
</worksheet>
</file>

<file path=xl/worksheets/sheet38.xml><?xml version="1.0" encoding="utf-8"?>
<worksheet xmlns="http://schemas.openxmlformats.org/spreadsheetml/2006/main" xmlns:r="http://schemas.openxmlformats.org/officeDocument/2006/relationships">
  <sheetPr>
    <tabColor theme="9" tint="-0.249977111117893"/>
  </sheetPr>
  <dimension ref="A1:Y45"/>
  <sheetViews>
    <sheetView zoomScaleNormal="100" zoomScaleSheetLayoutView="100" workbookViewId="0">
      <selection activeCell="C10" sqref="C10"/>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33</v>
      </c>
      <c r="D1" s="21"/>
      <c r="E1" s="205" t="s">
        <v>25</v>
      </c>
      <c r="F1" s="205"/>
      <c r="G1" s="205"/>
      <c r="H1" s="205"/>
      <c r="I1" s="205"/>
      <c r="J1" s="21"/>
      <c r="K1" s="21"/>
      <c r="L1" s="21"/>
      <c r="M1" s="21"/>
      <c r="N1" s="21"/>
      <c r="O1" s="21"/>
      <c r="P1" s="21"/>
      <c r="Q1" s="22"/>
    </row>
    <row r="2" spans="1:25" ht="15.75" thickBot="1">
      <c r="A2" s="23"/>
      <c r="B2" s="24" t="s">
        <v>49</v>
      </c>
      <c r="C2" s="4">
        <v>21</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6" priority="4" operator="greaterThan">
      <formula>8</formula>
    </cfRule>
  </conditionalFormatting>
  <conditionalFormatting sqref="Q14:Q17">
    <cfRule type="cellIs" dxfId="15" priority="3" operator="greaterThan">
      <formula>$K$2</formula>
    </cfRule>
  </conditionalFormatting>
  <conditionalFormatting sqref="Q7">
    <cfRule type="cellIs" dxfId="14" priority="2" operator="greaterThan">
      <formula>$I$2</formula>
    </cfRule>
  </conditionalFormatting>
  <conditionalFormatting sqref="F6:F43 J6:J43 L6:L43">
    <cfRule type="cellIs" dxfId="13"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orientation="portrait" r:id="rId1"/>
  <legacyDrawing r:id="rId2"/>
</worksheet>
</file>

<file path=xl/worksheets/sheet39.xml><?xml version="1.0" encoding="utf-8"?>
<worksheet xmlns="http://schemas.openxmlformats.org/spreadsheetml/2006/main" xmlns:r="http://schemas.openxmlformats.org/officeDocument/2006/relationships">
  <sheetPr>
    <tabColor theme="7" tint="-0.249977111117893"/>
  </sheetPr>
  <dimension ref="A1:Y45"/>
  <sheetViews>
    <sheetView zoomScaleNormal="100" zoomScaleSheetLayoutView="100" workbookViewId="0">
      <selection activeCell="C8" sqref="C8"/>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34</v>
      </c>
      <c r="D1" s="21"/>
      <c r="E1" s="205" t="s">
        <v>25</v>
      </c>
      <c r="F1" s="205"/>
      <c r="G1" s="205"/>
      <c r="H1" s="205"/>
      <c r="I1" s="205"/>
      <c r="J1" s="21"/>
      <c r="K1" s="21"/>
      <c r="L1" s="21"/>
      <c r="M1" s="21"/>
      <c r="N1" s="21"/>
      <c r="O1" s="21"/>
      <c r="P1" s="21"/>
      <c r="Q1" s="22"/>
    </row>
    <row r="2" spans="1:25" ht="15.75" thickBot="1">
      <c r="A2" s="23"/>
      <c r="B2" s="24" t="s">
        <v>49</v>
      </c>
      <c r="C2" s="4">
        <v>22</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2" priority="4" operator="greaterThan">
      <formula>8</formula>
    </cfRule>
  </conditionalFormatting>
  <conditionalFormatting sqref="Q14:Q17">
    <cfRule type="cellIs" dxfId="11" priority="3" operator="greaterThan">
      <formula>$K$2</formula>
    </cfRule>
  </conditionalFormatting>
  <conditionalFormatting sqref="Q7">
    <cfRule type="cellIs" dxfId="10" priority="2" operator="greaterThan">
      <formula>$I$2</formula>
    </cfRule>
  </conditionalFormatting>
  <conditionalFormatting sqref="F6:F43 J6:J43 L6:L43">
    <cfRule type="cellIs" dxfId="9"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orientation="portrait" r:id="rId1"/>
  <legacyDrawing r:id="rId2"/>
</worksheet>
</file>

<file path=xl/worksheets/sheet4.xml><?xml version="1.0" encoding="utf-8"?>
<worksheet xmlns="http://schemas.openxmlformats.org/spreadsheetml/2006/main" xmlns:r="http://schemas.openxmlformats.org/officeDocument/2006/relationships">
  <dimension ref="A1:L240"/>
  <sheetViews>
    <sheetView topLeftCell="A7" workbookViewId="0">
      <selection activeCell="A25" sqref="A25"/>
    </sheetView>
  </sheetViews>
  <sheetFormatPr defaultRowHeight="15"/>
  <cols>
    <col min="1" max="1" width="24.85546875" customWidth="1"/>
    <col min="3" max="3" width="11.28515625" customWidth="1"/>
    <col min="6" max="6" width="9.7109375" customWidth="1"/>
    <col min="10" max="10" width="13.85546875" style="8" customWidth="1"/>
    <col min="11" max="11" width="13.85546875" customWidth="1"/>
  </cols>
  <sheetData>
    <row r="1" spans="1:12" ht="101.25" customHeight="1">
      <c r="A1" s="178" t="s">
        <v>206</v>
      </c>
      <c r="B1" s="178"/>
      <c r="C1" s="178"/>
      <c r="D1" s="178"/>
      <c r="E1" s="178"/>
      <c r="F1" s="178"/>
      <c r="G1" s="178"/>
      <c r="H1" s="178"/>
      <c r="I1" s="178"/>
      <c r="J1" s="178"/>
      <c r="K1" s="178"/>
      <c r="L1" s="178"/>
    </row>
    <row r="2" spans="1:12" ht="45" customHeight="1">
      <c r="A2" s="110" t="s">
        <v>0</v>
      </c>
      <c r="B2" s="111" t="s">
        <v>260</v>
      </c>
      <c r="C2" s="112" t="s">
        <v>1</v>
      </c>
      <c r="D2" s="112" t="s">
        <v>2</v>
      </c>
      <c r="E2" s="112" t="s">
        <v>3</v>
      </c>
      <c r="F2" s="112" t="s">
        <v>4</v>
      </c>
      <c r="G2" s="113"/>
      <c r="H2" s="113"/>
      <c r="I2" s="113"/>
      <c r="J2" s="111" t="s">
        <v>203</v>
      </c>
      <c r="K2" s="114" t="s">
        <v>204</v>
      </c>
      <c r="L2" s="115" t="s">
        <v>205</v>
      </c>
    </row>
    <row r="3" spans="1:12">
      <c r="A3" s="1" t="s">
        <v>5</v>
      </c>
      <c r="B3" s="108">
        <v>7</v>
      </c>
      <c r="C3" s="109">
        <v>25</v>
      </c>
      <c r="D3" s="121">
        <f>B3*C3</f>
        <v>175</v>
      </c>
      <c r="E3" s="122">
        <f>IF(B3&gt;0,(1*B3)/120,0)</f>
        <v>5.8333333333333334E-2</v>
      </c>
      <c r="F3" s="122">
        <f>IF(B3&gt;0,(B3*C3)/120,0)</f>
        <v>1.4583333333333333</v>
      </c>
      <c r="G3" s="113"/>
      <c r="H3" s="113"/>
      <c r="I3" s="113"/>
      <c r="J3" s="116">
        <v>1</v>
      </c>
      <c r="K3" s="117">
        <v>1</v>
      </c>
      <c r="L3" s="127" t="s">
        <v>39</v>
      </c>
    </row>
    <row r="4" spans="1:12">
      <c r="A4" s="1" t="s">
        <v>6</v>
      </c>
      <c r="B4" s="108">
        <v>5</v>
      </c>
      <c r="C4" s="109">
        <v>25</v>
      </c>
      <c r="D4" s="121">
        <f t="shared" ref="D4:D67" si="0">B4*C4</f>
        <v>125</v>
      </c>
      <c r="E4" s="122">
        <f t="shared" ref="E4:E21" si="1">IF(B4&gt;0,(1*B4)/120,0)</f>
        <v>4.1666666666666664E-2</v>
      </c>
      <c r="F4" s="122">
        <f t="shared" ref="F4:F21" si="2">IF(B4&gt;0,(B4*C4)/120,0)</f>
        <v>1.0416666666666667</v>
      </c>
      <c r="G4" s="113"/>
      <c r="H4" s="113"/>
      <c r="I4" s="113"/>
      <c r="J4" s="116">
        <v>2</v>
      </c>
      <c r="K4" s="117">
        <v>2</v>
      </c>
      <c r="L4" s="127" t="s">
        <v>47</v>
      </c>
    </row>
    <row r="5" spans="1:12">
      <c r="A5" s="1" t="s">
        <v>7</v>
      </c>
      <c r="B5" s="108">
        <v>4</v>
      </c>
      <c r="C5" s="109">
        <v>12</v>
      </c>
      <c r="D5" s="121">
        <f t="shared" si="0"/>
        <v>48</v>
      </c>
      <c r="E5" s="122">
        <f t="shared" si="1"/>
        <v>3.3333333333333333E-2</v>
      </c>
      <c r="F5" s="122">
        <f t="shared" si="2"/>
        <v>0.4</v>
      </c>
      <c r="G5" s="113"/>
      <c r="H5" s="113"/>
      <c r="I5" s="113"/>
      <c r="J5" s="116">
        <v>3</v>
      </c>
      <c r="K5" s="117">
        <v>3</v>
      </c>
      <c r="L5" s="127" t="s">
        <v>41</v>
      </c>
    </row>
    <row r="6" spans="1:12">
      <c r="A6" s="1" t="s">
        <v>8</v>
      </c>
      <c r="B6" s="108">
        <v>0.46</v>
      </c>
      <c r="C6" s="109">
        <v>18</v>
      </c>
      <c r="D6" s="121">
        <f t="shared" si="0"/>
        <v>8.2800000000000011</v>
      </c>
      <c r="E6" s="122">
        <f t="shared" si="1"/>
        <v>3.8333333333333336E-3</v>
      </c>
      <c r="F6" s="122">
        <f t="shared" si="2"/>
        <v>6.9000000000000006E-2</v>
      </c>
      <c r="G6" s="113"/>
      <c r="H6" s="113"/>
      <c r="I6" s="113"/>
      <c r="J6" s="116">
        <v>4</v>
      </c>
      <c r="K6" s="117">
        <v>4</v>
      </c>
      <c r="L6" s="127" t="s">
        <v>40</v>
      </c>
    </row>
    <row r="7" spans="1:12">
      <c r="A7" s="1" t="s">
        <v>9</v>
      </c>
      <c r="B7" s="108">
        <v>60</v>
      </c>
      <c r="C7" s="109">
        <v>1</v>
      </c>
      <c r="D7" s="121">
        <f t="shared" si="0"/>
        <v>60</v>
      </c>
      <c r="E7" s="122">
        <f t="shared" si="1"/>
        <v>0.5</v>
      </c>
      <c r="F7" s="122">
        <f t="shared" si="2"/>
        <v>0.5</v>
      </c>
      <c r="G7" s="113"/>
      <c r="H7" s="113"/>
      <c r="I7" s="113"/>
      <c r="J7" s="116">
        <v>5</v>
      </c>
      <c r="K7" s="117">
        <v>5</v>
      </c>
      <c r="L7" s="127" t="s">
        <v>48</v>
      </c>
    </row>
    <row r="8" spans="1:12">
      <c r="A8" s="1" t="s">
        <v>10</v>
      </c>
      <c r="B8" s="108">
        <v>0.25</v>
      </c>
      <c r="C8" s="109">
        <v>30</v>
      </c>
      <c r="D8" s="121">
        <f t="shared" si="0"/>
        <v>7.5</v>
      </c>
      <c r="E8" s="122">
        <f t="shared" si="1"/>
        <v>2.0833333333333333E-3</v>
      </c>
      <c r="F8" s="122">
        <f t="shared" si="2"/>
        <v>6.25E-2</v>
      </c>
      <c r="G8" s="113"/>
      <c r="H8" s="113"/>
      <c r="I8" s="113"/>
      <c r="J8" s="116">
        <v>6</v>
      </c>
      <c r="K8" s="117">
        <v>6</v>
      </c>
      <c r="L8" s="127" t="s">
        <v>43</v>
      </c>
    </row>
    <row r="9" spans="1:12">
      <c r="A9" s="1" t="s">
        <v>19</v>
      </c>
      <c r="B9" s="108">
        <v>0.25</v>
      </c>
      <c r="C9" s="109">
        <v>50</v>
      </c>
      <c r="D9" s="121">
        <f t="shared" si="0"/>
        <v>12.5</v>
      </c>
      <c r="E9" s="122">
        <f t="shared" si="1"/>
        <v>2.0833333333333333E-3</v>
      </c>
      <c r="F9" s="122">
        <f t="shared" si="2"/>
        <v>0.10416666666666667</v>
      </c>
      <c r="G9" s="113"/>
      <c r="H9" s="113"/>
      <c r="I9" s="113"/>
      <c r="J9" s="116">
        <v>7</v>
      </c>
      <c r="K9" s="117">
        <v>7</v>
      </c>
      <c r="L9" s="127" t="s">
        <v>44</v>
      </c>
    </row>
    <row r="10" spans="1:12">
      <c r="A10" s="1" t="s">
        <v>11</v>
      </c>
      <c r="B10" s="108">
        <v>0.25</v>
      </c>
      <c r="C10" s="109">
        <v>100</v>
      </c>
      <c r="D10" s="121">
        <f t="shared" si="0"/>
        <v>25</v>
      </c>
      <c r="E10" s="122">
        <f t="shared" si="1"/>
        <v>2.0833333333333333E-3</v>
      </c>
      <c r="F10" s="122">
        <f t="shared" si="2"/>
        <v>0.20833333333333334</v>
      </c>
      <c r="G10" s="113"/>
      <c r="H10" s="113"/>
      <c r="I10" s="113"/>
      <c r="J10" s="116">
        <v>8</v>
      </c>
      <c r="K10" s="117">
        <v>8</v>
      </c>
      <c r="L10" s="127" t="s">
        <v>45</v>
      </c>
    </row>
    <row r="11" spans="1:12">
      <c r="A11" s="2" t="s">
        <v>12</v>
      </c>
      <c r="B11" s="108">
        <v>0.25</v>
      </c>
      <c r="C11" s="109">
        <v>110</v>
      </c>
      <c r="D11" s="121">
        <f t="shared" si="0"/>
        <v>27.5</v>
      </c>
      <c r="E11" s="122">
        <f t="shared" si="1"/>
        <v>2.0833333333333333E-3</v>
      </c>
      <c r="F11" s="122">
        <f t="shared" si="2"/>
        <v>0.22916666666666666</v>
      </c>
      <c r="G11" s="113"/>
      <c r="H11" s="113"/>
      <c r="I11" s="113"/>
      <c r="J11" s="116">
        <v>9</v>
      </c>
      <c r="K11" s="117">
        <v>9</v>
      </c>
      <c r="L11" s="127" t="s">
        <v>38</v>
      </c>
    </row>
    <row r="12" spans="1:12">
      <c r="A12" s="2" t="s">
        <v>13</v>
      </c>
      <c r="B12" s="108">
        <v>0.25</v>
      </c>
      <c r="C12" s="109">
        <v>150</v>
      </c>
      <c r="D12" s="121">
        <f t="shared" si="0"/>
        <v>37.5</v>
      </c>
      <c r="E12" s="122">
        <f t="shared" si="1"/>
        <v>2.0833333333333333E-3</v>
      </c>
      <c r="F12" s="122">
        <f t="shared" si="2"/>
        <v>0.3125</v>
      </c>
      <c r="G12" s="113"/>
      <c r="H12" s="113"/>
      <c r="I12" s="113"/>
      <c r="J12" s="118" t="s">
        <v>66</v>
      </c>
      <c r="K12" s="117">
        <v>10</v>
      </c>
      <c r="L12" s="127" t="s">
        <v>46</v>
      </c>
    </row>
    <row r="13" spans="1:12">
      <c r="A13" s="2" t="s">
        <v>21</v>
      </c>
      <c r="B13" s="108">
        <v>25</v>
      </c>
      <c r="C13" s="109">
        <v>1</v>
      </c>
      <c r="D13" s="121">
        <f t="shared" si="0"/>
        <v>25</v>
      </c>
      <c r="E13" s="122">
        <f t="shared" si="1"/>
        <v>0.20833333333333334</v>
      </c>
      <c r="F13" s="122">
        <f t="shared" si="2"/>
        <v>0.20833333333333334</v>
      </c>
      <c r="G13" s="113"/>
      <c r="H13" s="113"/>
      <c r="I13" s="113"/>
      <c r="J13" s="118" t="s">
        <v>67</v>
      </c>
      <c r="K13" s="117">
        <v>11</v>
      </c>
      <c r="L13" s="127" t="s">
        <v>42</v>
      </c>
    </row>
    <row r="14" spans="1:12">
      <c r="A14" s="2" t="s">
        <v>22</v>
      </c>
      <c r="B14" s="108">
        <v>40</v>
      </c>
      <c r="C14" s="109">
        <v>1</v>
      </c>
      <c r="D14" s="121">
        <f t="shared" si="0"/>
        <v>40</v>
      </c>
      <c r="E14" s="122">
        <f t="shared" si="1"/>
        <v>0.33333333333333331</v>
      </c>
      <c r="F14" s="122">
        <f t="shared" si="2"/>
        <v>0.33333333333333331</v>
      </c>
      <c r="G14" s="113"/>
      <c r="H14" s="113"/>
      <c r="I14" s="113"/>
      <c r="J14" s="118" t="s">
        <v>68</v>
      </c>
      <c r="K14" s="117">
        <v>12</v>
      </c>
      <c r="L14" s="127"/>
    </row>
    <row r="15" spans="1:12">
      <c r="A15" s="2" t="s">
        <v>20</v>
      </c>
      <c r="B15" s="108">
        <v>50</v>
      </c>
      <c r="C15" s="109">
        <v>1</v>
      </c>
      <c r="D15" s="121">
        <f t="shared" si="0"/>
        <v>50</v>
      </c>
      <c r="E15" s="122">
        <f t="shared" si="1"/>
        <v>0.41666666666666669</v>
      </c>
      <c r="F15" s="122">
        <f t="shared" si="2"/>
        <v>0.41666666666666669</v>
      </c>
      <c r="G15" s="113"/>
      <c r="H15" s="113"/>
      <c r="I15" s="113"/>
      <c r="J15" s="118" t="s">
        <v>69</v>
      </c>
      <c r="K15" s="117">
        <v>13</v>
      </c>
      <c r="L15" s="127"/>
    </row>
    <row r="16" spans="1:12">
      <c r="A16" s="2" t="s">
        <v>23</v>
      </c>
      <c r="B16" s="108">
        <v>60</v>
      </c>
      <c r="C16" s="109">
        <v>1</v>
      </c>
      <c r="D16" s="121">
        <f t="shared" si="0"/>
        <v>60</v>
      </c>
      <c r="E16" s="122">
        <f t="shared" si="1"/>
        <v>0.5</v>
      </c>
      <c r="F16" s="122">
        <f t="shared" si="2"/>
        <v>0.5</v>
      </c>
      <c r="G16" s="113"/>
      <c r="H16" s="113"/>
      <c r="I16" s="113"/>
      <c r="J16" s="118" t="s">
        <v>70</v>
      </c>
      <c r="K16" s="117">
        <v>14</v>
      </c>
      <c r="L16" s="127"/>
    </row>
    <row r="17" spans="1:12">
      <c r="A17" s="1" t="s">
        <v>14</v>
      </c>
      <c r="B17" s="108">
        <v>85</v>
      </c>
      <c r="C17" s="109">
        <v>1</v>
      </c>
      <c r="D17" s="121">
        <f t="shared" si="0"/>
        <v>85</v>
      </c>
      <c r="E17" s="122">
        <f t="shared" si="1"/>
        <v>0.70833333333333337</v>
      </c>
      <c r="F17" s="122">
        <f t="shared" si="2"/>
        <v>0.70833333333333337</v>
      </c>
      <c r="G17" s="113"/>
      <c r="H17" s="113"/>
      <c r="I17" s="113"/>
      <c r="J17" s="118" t="s">
        <v>71</v>
      </c>
      <c r="K17" s="117">
        <v>15</v>
      </c>
      <c r="L17" s="127"/>
    </row>
    <row r="18" spans="1:12">
      <c r="A18" s="1" t="s">
        <v>15</v>
      </c>
      <c r="B18" s="108">
        <v>100</v>
      </c>
      <c r="C18" s="109">
        <v>1</v>
      </c>
      <c r="D18" s="121">
        <f t="shared" si="0"/>
        <v>100</v>
      </c>
      <c r="E18" s="122">
        <f t="shared" si="1"/>
        <v>0.83333333333333337</v>
      </c>
      <c r="F18" s="122">
        <f t="shared" si="2"/>
        <v>0.83333333333333337</v>
      </c>
      <c r="G18" s="113"/>
      <c r="H18" s="113"/>
      <c r="I18" s="113"/>
      <c r="J18" s="118">
        <v>10</v>
      </c>
      <c r="K18" s="117">
        <v>16</v>
      </c>
      <c r="L18" s="127"/>
    </row>
    <row r="19" spans="1:12">
      <c r="A19" s="1" t="s">
        <v>16</v>
      </c>
      <c r="B19" s="108">
        <v>150</v>
      </c>
      <c r="C19" s="109">
        <v>1</v>
      </c>
      <c r="D19" s="121">
        <f t="shared" si="0"/>
        <v>150</v>
      </c>
      <c r="E19" s="122">
        <f t="shared" si="1"/>
        <v>1.25</v>
      </c>
      <c r="F19" s="122">
        <f t="shared" si="2"/>
        <v>1.25</v>
      </c>
      <c r="G19" s="113"/>
      <c r="H19" s="113"/>
      <c r="I19" s="113"/>
      <c r="J19" s="118">
        <v>11</v>
      </c>
      <c r="K19" s="117">
        <v>17</v>
      </c>
      <c r="L19" s="127"/>
    </row>
    <row r="20" spans="1:12">
      <c r="A20" s="1" t="s">
        <v>17</v>
      </c>
      <c r="B20" s="108">
        <v>7.0000000000000007E-2</v>
      </c>
      <c r="C20" s="109">
        <v>60</v>
      </c>
      <c r="D20" s="121">
        <f t="shared" si="0"/>
        <v>4.2</v>
      </c>
      <c r="E20" s="122">
        <f t="shared" si="1"/>
        <v>5.8333333333333338E-4</v>
      </c>
      <c r="F20" s="122">
        <f t="shared" si="2"/>
        <v>3.5000000000000003E-2</v>
      </c>
      <c r="G20" s="113"/>
      <c r="H20" s="113"/>
      <c r="I20" s="113"/>
      <c r="J20" s="118">
        <v>12</v>
      </c>
      <c r="K20" s="117">
        <v>18</v>
      </c>
      <c r="L20" s="127"/>
    </row>
    <row r="21" spans="1:12">
      <c r="A21" s="1" t="s">
        <v>18</v>
      </c>
      <c r="B21" s="108">
        <v>0.33400000000000002</v>
      </c>
      <c r="C21" s="109">
        <v>25</v>
      </c>
      <c r="D21" s="121">
        <f t="shared" si="0"/>
        <v>8.35</v>
      </c>
      <c r="E21" s="122">
        <f t="shared" si="1"/>
        <v>2.7833333333333334E-3</v>
      </c>
      <c r="F21" s="122">
        <f t="shared" si="2"/>
        <v>6.958333333333333E-2</v>
      </c>
      <c r="G21" s="113"/>
      <c r="H21" s="113"/>
      <c r="I21" s="113"/>
      <c r="J21" s="118">
        <v>13</v>
      </c>
      <c r="K21" s="117">
        <v>19</v>
      </c>
      <c r="L21" s="127"/>
    </row>
    <row r="22" spans="1:12">
      <c r="A22" s="124" t="s">
        <v>526</v>
      </c>
      <c r="B22" s="108">
        <v>5.5E-2</v>
      </c>
      <c r="C22" s="109">
        <v>150</v>
      </c>
      <c r="D22" s="121">
        <f t="shared" si="0"/>
        <v>8.25</v>
      </c>
      <c r="E22" s="122">
        <f t="shared" ref="E22:E85" si="3">IF(B22&gt;0,(1*B22)/120,0)</f>
        <v>4.5833333333333332E-4</v>
      </c>
      <c r="F22" s="122">
        <f t="shared" ref="F22:F85" si="4">IF(B22&gt;0,(B22*C22)/120,0)</f>
        <v>6.8750000000000006E-2</v>
      </c>
      <c r="G22" s="113"/>
      <c r="H22" s="113"/>
      <c r="I22" s="113"/>
      <c r="J22" s="118">
        <v>14</v>
      </c>
      <c r="K22" s="117">
        <v>20</v>
      </c>
      <c r="L22" s="127"/>
    </row>
    <row r="23" spans="1:12">
      <c r="A23" s="124" t="s">
        <v>530</v>
      </c>
      <c r="B23" s="108">
        <v>4.3999999999999997E-2</v>
      </c>
      <c r="C23" s="109">
        <v>60</v>
      </c>
      <c r="D23" s="121">
        <f t="shared" si="0"/>
        <v>2.6399999999999997</v>
      </c>
      <c r="E23" s="122">
        <f t="shared" si="3"/>
        <v>3.6666666666666667E-4</v>
      </c>
      <c r="F23" s="122">
        <f t="shared" si="4"/>
        <v>2.1999999999999999E-2</v>
      </c>
      <c r="G23" s="113"/>
      <c r="H23" s="113"/>
      <c r="I23" s="113"/>
      <c r="J23" s="118">
        <v>15</v>
      </c>
      <c r="K23" s="117">
        <v>21</v>
      </c>
      <c r="L23" s="127"/>
    </row>
    <row r="24" spans="1:12">
      <c r="A24" s="124" t="s">
        <v>531</v>
      </c>
      <c r="B24" s="108">
        <v>3.7999999999999999E-2</v>
      </c>
      <c r="C24" s="109">
        <v>60</v>
      </c>
      <c r="D24" s="121">
        <f t="shared" si="0"/>
        <v>2.2799999999999998</v>
      </c>
      <c r="E24" s="122">
        <f t="shared" si="3"/>
        <v>3.1666666666666665E-4</v>
      </c>
      <c r="F24" s="122">
        <f t="shared" si="4"/>
        <v>1.9E-2</v>
      </c>
      <c r="G24" s="113"/>
      <c r="H24" s="113"/>
      <c r="I24" s="113"/>
      <c r="J24" s="118">
        <v>16</v>
      </c>
      <c r="K24" s="117">
        <v>22</v>
      </c>
      <c r="L24" s="127"/>
    </row>
    <row r="25" spans="1:12">
      <c r="A25" s="123"/>
      <c r="B25" s="108"/>
      <c r="C25" s="109"/>
      <c r="D25" s="121">
        <f t="shared" si="0"/>
        <v>0</v>
      </c>
      <c r="E25" s="122">
        <f t="shared" si="3"/>
        <v>0</v>
      </c>
      <c r="F25" s="122">
        <f t="shared" si="4"/>
        <v>0</v>
      </c>
      <c r="G25" s="113"/>
      <c r="H25" s="113"/>
      <c r="I25" s="113"/>
      <c r="J25" s="118">
        <v>17</v>
      </c>
      <c r="K25" s="117">
        <v>23</v>
      </c>
      <c r="L25" s="127"/>
    </row>
    <row r="26" spans="1:12">
      <c r="A26" s="123"/>
      <c r="B26" s="108"/>
      <c r="C26" s="109"/>
      <c r="D26" s="121">
        <f t="shared" si="0"/>
        <v>0</v>
      </c>
      <c r="E26" s="122">
        <f t="shared" si="3"/>
        <v>0</v>
      </c>
      <c r="F26" s="122">
        <f t="shared" si="4"/>
        <v>0</v>
      </c>
      <c r="G26" s="113"/>
      <c r="H26" s="113"/>
      <c r="I26" s="113"/>
      <c r="J26" s="118">
        <v>18</v>
      </c>
      <c r="K26" s="117">
        <v>24</v>
      </c>
      <c r="L26" s="127"/>
    </row>
    <row r="27" spans="1:12">
      <c r="A27" s="123"/>
      <c r="B27" s="108"/>
      <c r="C27" s="109"/>
      <c r="D27" s="121">
        <f t="shared" si="0"/>
        <v>0</v>
      </c>
      <c r="E27" s="122">
        <f t="shared" si="3"/>
        <v>0</v>
      </c>
      <c r="F27" s="122">
        <f t="shared" si="4"/>
        <v>0</v>
      </c>
      <c r="G27" s="113"/>
      <c r="H27" s="113"/>
      <c r="I27" s="113"/>
      <c r="J27" s="118">
        <v>19</v>
      </c>
      <c r="K27" s="117">
        <v>25</v>
      </c>
      <c r="L27" s="127"/>
    </row>
    <row r="28" spans="1:12">
      <c r="A28" s="123"/>
      <c r="B28" s="108"/>
      <c r="C28" s="109"/>
      <c r="D28" s="121">
        <f t="shared" si="0"/>
        <v>0</v>
      </c>
      <c r="E28" s="122">
        <f t="shared" si="3"/>
        <v>0</v>
      </c>
      <c r="F28" s="122">
        <f t="shared" si="4"/>
        <v>0</v>
      </c>
      <c r="G28" s="113"/>
      <c r="H28" s="113"/>
      <c r="I28" s="113"/>
      <c r="J28" s="118" t="s">
        <v>72</v>
      </c>
      <c r="K28" s="117">
        <v>26</v>
      </c>
      <c r="L28" s="127"/>
    </row>
    <row r="29" spans="1:12">
      <c r="A29" s="124"/>
      <c r="B29" s="125"/>
      <c r="C29" s="126"/>
      <c r="D29" s="121">
        <f t="shared" si="0"/>
        <v>0</v>
      </c>
      <c r="E29" s="122">
        <f t="shared" si="3"/>
        <v>0</v>
      </c>
      <c r="F29" s="122">
        <f t="shared" si="4"/>
        <v>0</v>
      </c>
      <c r="G29" s="113"/>
      <c r="H29" s="113"/>
      <c r="I29" s="113"/>
      <c r="J29" s="118" t="s">
        <v>73</v>
      </c>
      <c r="K29" s="117">
        <v>27</v>
      </c>
      <c r="L29" s="127"/>
    </row>
    <row r="30" spans="1:12">
      <c r="A30" s="124"/>
      <c r="B30" s="125"/>
      <c r="C30" s="126"/>
      <c r="D30" s="121">
        <f t="shared" si="0"/>
        <v>0</v>
      </c>
      <c r="E30" s="122">
        <f t="shared" si="3"/>
        <v>0</v>
      </c>
      <c r="F30" s="122">
        <f t="shared" si="4"/>
        <v>0</v>
      </c>
      <c r="G30" s="113"/>
      <c r="H30" s="113"/>
      <c r="I30" s="113"/>
      <c r="J30" s="118" t="s">
        <v>74</v>
      </c>
      <c r="K30" s="117">
        <v>28</v>
      </c>
      <c r="L30" s="127"/>
    </row>
    <row r="31" spans="1:12">
      <c r="A31" s="124"/>
      <c r="B31" s="125"/>
      <c r="C31" s="126"/>
      <c r="D31" s="121">
        <f t="shared" si="0"/>
        <v>0</v>
      </c>
      <c r="E31" s="122">
        <f t="shared" si="3"/>
        <v>0</v>
      </c>
      <c r="F31" s="122">
        <f t="shared" si="4"/>
        <v>0</v>
      </c>
      <c r="G31" s="113"/>
      <c r="H31" s="113"/>
      <c r="I31" s="113"/>
      <c r="J31" s="118" t="s">
        <v>75</v>
      </c>
      <c r="K31" s="117">
        <v>29</v>
      </c>
      <c r="L31" s="127"/>
    </row>
    <row r="32" spans="1:12">
      <c r="A32" s="124"/>
      <c r="B32" s="125"/>
      <c r="C32" s="126"/>
      <c r="D32" s="121">
        <f t="shared" si="0"/>
        <v>0</v>
      </c>
      <c r="E32" s="122">
        <f t="shared" si="3"/>
        <v>0</v>
      </c>
      <c r="F32" s="122">
        <f t="shared" si="4"/>
        <v>0</v>
      </c>
      <c r="G32" s="113"/>
      <c r="H32" s="113"/>
      <c r="I32" s="113"/>
      <c r="J32" s="118" t="s">
        <v>76</v>
      </c>
      <c r="K32" s="117">
        <v>30</v>
      </c>
      <c r="L32" s="127"/>
    </row>
    <row r="33" spans="1:12">
      <c r="A33" s="124"/>
      <c r="B33" s="125"/>
      <c r="C33" s="126"/>
      <c r="D33" s="121">
        <f t="shared" si="0"/>
        <v>0</v>
      </c>
      <c r="E33" s="122">
        <f t="shared" si="3"/>
        <v>0</v>
      </c>
      <c r="F33" s="122">
        <f t="shared" si="4"/>
        <v>0</v>
      </c>
      <c r="G33" s="113"/>
      <c r="H33" s="113"/>
      <c r="I33" s="113"/>
      <c r="J33" s="118" t="s">
        <v>77</v>
      </c>
      <c r="K33" s="117">
        <v>31</v>
      </c>
      <c r="L33" s="127"/>
    </row>
    <row r="34" spans="1:12">
      <c r="A34" s="124"/>
      <c r="B34" s="125"/>
      <c r="C34" s="126"/>
      <c r="D34" s="121">
        <f t="shared" si="0"/>
        <v>0</v>
      </c>
      <c r="E34" s="122">
        <f t="shared" si="3"/>
        <v>0</v>
      </c>
      <c r="F34" s="122">
        <f t="shared" si="4"/>
        <v>0</v>
      </c>
      <c r="G34" s="113"/>
      <c r="H34" s="113"/>
      <c r="I34" s="113"/>
      <c r="J34" s="118">
        <v>20</v>
      </c>
      <c r="K34" s="117">
        <v>32</v>
      </c>
      <c r="L34" s="127"/>
    </row>
    <row r="35" spans="1:12">
      <c r="A35" s="124"/>
      <c r="B35" s="125"/>
      <c r="C35" s="126"/>
      <c r="D35" s="121">
        <f t="shared" si="0"/>
        <v>0</v>
      </c>
      <c r="E35" s="122">
        <f t="shared" si="3"/>
        <v>0</v>
      </c>
      <c r="F35" s="122">
        <f t="shared" si="4"/>
        <v>0</v>
      </c>
      <c r="G35" s="113"/>
      <c r="H35" s="113"/>
      <c r="I35" s="113"/>
      <c r="J35" s="118">
        <v>21</v>
      </c>
      <c r="K35" s="117">
        <v>33</v>
      </c>
      <c r="L35" s="127"/>
    </row>
    <row r="36" spans="1:12">
      <c r="A36" s="124"/>
      <c r="B36" s="125"/>
      <c r="C36" s="126"/>
      <c r="D36" s="121">
        <f t="shared" si="0"/>
        <v>0</v>
      </c>
      <c r="E36" s="122">
        <f t="shared" si="3"/>
        <v>0</v>
      </c>
      <c r="F36" s="122">
        <f t="shared" si="4"/>
        <v>0</v>
      </c>
      <c r="G36" s="113"/>
      <c r="H36" s="113"/>
      <c r="I36" s="113"/>
      <c r="J36" s="118">
        <v>22</v>
      </c>
      <c r="K36" s="117">
        <v>34</v>
      </c>
      <c r="L36" s="127"/>
    </row>
    <row r="37" spans="1:12">
      <c r="A37" s="124"/>
      <c r="B37" s="125"/>
      <c r="C37" s="126"/>
      <c r="D37" s="121">
        <f t="shared" si="0"/>
        <v>0</v>
      </c>
      <c r="E37" s="122">
        <f t="shared" si="3"/>
        <v>0</v>
      </c>
      <c r="F37" s="122">
        <f t="shared" si="4"/>
        <v>0</v>
      </c>
      <c r="G37" s="113"/>
      <c r="H37" s="113"/>
      <c r="I37" s="113"/>
      <c r="J37" s="118">
        <v>23</v>
      </c>
      <c r="K37" s="117">
        <v>35</v>
      </c>
      <c r="L37" s="127"/>
    </row>
    <row r="38" spans="1:12">
      <c r="A38" s="124"/>
      <c r="B38" s="125"/>
      <c r="C38" s="126"/>
      <c r="D38" s="121">
        <f t="shared" si="0"/>
        <v>0</v>
      </c>
      <c r="E38" s="122">
        <f t="shared" si="3"/>
        <v>0</v>
      </c>
      <c r="F38" s="122">
        <f t="shared" si="4"/>
        <v>0</v>
      </c>
      <c r="G38" s="113"/>
      <c r="H38" s="113"/>
      <c r="I38" s="113"/>
      <c r="J38" s="118">
        <v>24</v>
      </c>
      <c r="K38" s="117">
        <v>36</v>
      </c>
      <c r="L38" s="127"/>
    </row>
    <row r="39" spans="1:12">
      <c r="A39" s="124"/>
      <c r="B39" s="125"/>
      <c r="C39" s="126"/>
      <c r="D39" s="121">
        <f t="shared" si="0"/>
        <v>0</v>
      </c>
      <c r="E39" s="122">
        <f t="shared" si="3"/>
        <v>0</v>
      </c>
      <c r="F39" s="122">
        <f t="shared" si="4"/>
        <v>0</v>
      </c>
      <c r="G39" s="113"/>
      <c r="H39" s="113"/>
      <c r="I39" s="113"/>
      <c r="J39" s="118">
        <v>25</v>
      </c>
      <c r="K39" s="117">
        <v>37</v>
      </c>
      <c r="L39" s="127"/>
    </row>
    <row r="40" spans="1:12">
      <c r="A40" s="124"/>
      <c r="B40" s="125"/>
      <c r="C40" s="126"/>
      <c r="D40" s="121">
        <f t="shared" si="0"/>
        <v>0</v>
      </c>
      <c r="E40" s="122">
        <f t="shared" si="3"/>
        <v>0</v>
      </c>
      <c r="F40" s="122">
        <f t="shared" si="4"/>
        <v>0</v>
      </c>
      <c r="G40" s="113"/>
      <c r="H40" s="113"/>
      <c r="I40" s="113"/>
      <c r="J40" s="118">
        <v>26</v>
      </c>
      <c r="K40" s="117">
        <v>38</v>
      </c>
      <c r="L40" s="127"/>
    </row>
    <row r="41" spans="1:12">
      <c r="A41" s="124"/>
      <c r="B41" s="125"/>
      <c r="C41" s="126"/>
      <c r="D41" s="121">
        <f t="shared" si="0"/>
        <v>0</v>
      </c>
      <c r="E41" s="122">
        <f t="shared" si="3"/>
        <v>0</v>
      </c>
      <c r="F41" s="122">
        <f t="shared" si="4"/>
        <v>0</v>
      </c>
      <c r="G41" s="113"/>
      <c r="H41" s="113"/>
      <c r="I41" s="113"/>
      <c r="J41" s="118">
        <v>27</v>
      </c>
      <c r="K41" s="117">
        <v>39</v>
      </c>
      <c r="L41" s="127"/>
    </row>
    <row r="42" spans="1:12">
      <c r="A42" s="124"/>
      <c r="B42" s="125"/>
      <c r="C42" s="126"/>
      <c r="D42" s="121">
        <f t="shared" si="0"/>
        <v>0</v>
      </c>
      <c r="E42" s="122">
        <f t="shared" si="3"/>
        <v>0</v>
      </c>
      <c r="F42" s="122">
        <f t="shared" si="4"/>
        <v>0</v>
      </c>
      <c r="G42" s="113"/>
      <c r="H42" s="113"/>
      <c r="I42" s="113"/>
      <c r="J42" s="118">
        <v>28</v>
      </c>
      <c r="K42" s="117">
        <v>40</v>
      </c>
      <c r="L42" s="127"/>
    </row>
    <row r="43" spans="1:12">
      <c r="A43" s="124"/>
      <c r="B43" s="125"/>
      <c r="C43" s="126"/>
      <c r="D43" s="121">
        <f t="shared" si="0"/>
        <v>0</v>
      </c>
      <c r="E43" s="122">
        <f t="shared" si="3"/>
        <v>0</v>
      </c>
      <c r="F43" s="122">
        <f t="shared" si="4"/>
        <v>0</v>
      </c>
      <c r="G43" s="113"/>
      <c r="H43" s="113"/>
      <c r="I43" s="113"/>
      <c r="J43" s="118">
        <v>29</v>
      </c>
      <c r="K43" s="117">
        <v>41</v>
      </c>
      <c r="L43" s="127"/>
    </row>
    <row r="44" spans="1:12">
      <c r="A44" s="124"/>
      <c r="B44" s="125"/>
      <c r="C44" s="126"/>
      <c r="D44" s="121">
        <f t="shared" si="0"/>
        <v>0</v>
      </c>
      <c r="E44" s="122">
        <f t="shared" si="3"/>
        <v>0</v>
      </c>
      <c r="F44" s="122">
        <f t="shared" si="4"/>
        <v>0</v>
      </c>
      <c r="G44" s="113"/>
      <c r="H44" s="113"/>
      <c r="I44" s="113"/>
      <c r="J44" s="118" t="s">
        <v>78</v>
      </c>
      <c r="K44" s="117">
        <v>42</v>
      </c>
      <c r="L44" s="127"/>
    </row>
    <row r="45" spans="1:12">
      <c r="A45" s="124"/>
      <c r="B45" s="125"/>
      <c r="C45" s="126"/>
      <c r="D45" s="121">
        <f t="shared" si="0"/>
        <v>0</v>
      </c>
      <c r="E45" s="122">
        <f t="shared" si="3"/>
        <v>0</v>
      </c>
      <c r="F45" s="122">
        <f t="shared" si="4"/>
        <v>0</v>
      </c>
      <c r="G45" s="113"/>
      <c r="H45" s="113"/>
      <c r="I45" s="113"/>
      <c r="J45" s="118" t="s">
        <v>79</v>
      </c>
      <c r="K45" s="117">
        <v>43</v>
      </c>
      <c r="L45" s="127"/>
    </row>
    <row r="46" spans="1:12">
      <c r="A46" s="124"/>
      <c r="B46" s="125"/>
      <c r="C46" s="126"/>
      <c r="D46" s="121">
        <f t="shared" si="0"/>
        <v>0</v>
      </c>
      <c r="E46" s="122">
        <f t="shared" si="3"/>
        <v>0</v>
      </c>
      <c r="F46" s="122">
        <f t="shared" si="4"/>
        <v>0</v>
      </c>
      <c r="G46" s="113"/>
      <c r="H46" s="113"/>
      <c r="I46" s="113"/>
      <c r="J46" s="118" t="s">
        <v>80</v>
      </c>
      <c r="K46" s="117">
        <v>44</v>
      </c>
      <c r="L46" s="127"/>
    </row>
    <row r="47" spans="1:12">
      <c r="A47" s="124"/>
      <c r="B47" s="125"/>
      <c r="C47" s="126"/>
      <c r="D47" s="121">
        <f t="shared" si="0"/>
        <v>0</v>
      </c>
      <c r="E47" s="122">
        <f t="shared" si="3"/>
        <v>0</v>
      </c>
      <c r="F47" s="122">
        <f t="shared" si="4"/>
        <v>0</v>
      </c>
      <c r="G47" s="113"/>
      <c r="H47" s="113"/>
      <c r="I47" s="113"/>
      <c r="J47" s="118" t="s">
        <v>81</v>
      </c>
      <c r="K47" s="117">
        <v>45</v>
      </c>
      <c r="L47" s="127"/>
    </row>
    <row r="48" spans="1:12">
      <c r="A48" s="124"/>
      <c r="B48" s="125"/>
      <c r="C48" s="126"/>
      <c r="D48" s="121">
        <f t="shared" si="0"/>
        <v>0</v>
      </c>
      <c r="E48" s="122">
        <f t="shared" si="3"/>
        <v>0</v>
      </c>
      <c r="F48" s="122">
        <f t="shared" si="4"/>
        <v>0</v>
      </c>
      <c r="G48" s="113"/>
      <c r="H48" s="113"/>
      <c r="I48" s="113"/>
      <c r="J48" s="118" t="s">
        <v>82</v>
      </c>
      <c r="K48" s="117">
        <v>46</v>
      </c>
      <c r="L48" s="127"/>
    </row>
    <row r="49" spans="1:12">
      <c r="A49" s="124"/>
      <c r="B49" s="125"/>
      <c r="C49" s="126"/>
      <c r="D49" s="121">
        <f t="shared" si="0"/>
        <v>0</v>
      </c>
      <c r="E49" s="122">
        <f t="shared" si="3"/>
        <v>0</v>
      </c>
      <c r="F49" s="122">
        <f t="shared" si="4"/>
        <v>0</v>
      </c>
      <c r="G49" s="113"/>
      <c r="H49" s="113"/>
      <c r="I49" s="113"/>
      <c r="J49" s="118" t="s">
        <v>83</v>
      </c>
      <c r="K49" s="117">
        <v>47</v>
      </c>
      <c r="L49" s="127"/>
    </row>
    <row r="50" spans="1:12">
      <c r="A50" s="124"/>
      <c r="B50" s="125"/>
      <c r="C50" s="126"/>
      <c r="D50" s="121">
        <f t="shared" si="0"/>
        <v>0</v>
      </c>
      <c r="E50" s="122">
        <f t="shared" si="3"/>
        <v>0</v>
      </c>
      <c r="F50" s="122">
        <f t="shared" si="4"/>
        <v>0</v>
      </c>
      <c r="G50" s="113"/>
      <c r="H50" s="113"/>
      <c r="I50" s="113"/>
      <c r="J50" s="118">
        <v>30</v>
      </c>
      <c r="K50" s="117">
        <v>48</v>
      </c>
      <c r="L50" s="127"/>
    </row>
    <row r="51" spans="1:12">
      <c r="A51" s="124"/>
      <c r="B51" s="125"/>
      <c r="C51" s="126"/>
      <c r="D51" s="121">
        <f t="shared" si="0"/>
        <v>0</v>
      </c>
      <c r="E51" s="122">
        <f t="shared" si="3"/>
        <v>0</v>
      </c>
      <c r="F51" s="122">
        <f t="shared" si="4"/>
        <v>0</v>
      </c>
      <c r="G51" s="113"/>
      <c r="H51" s="113"/>
      <c r="I51" s="113"/>
      <c r="J51" s="118">
        <v>31</v>
      </c>
      <c r="K51" s="117">
        <v>49</v>
      </c>
      <c r="L51" s="127"/>
    </row>
    <row r="52" spans="1:12">
      <c r="A52" s="124"/>
      <c r="B52" s="125"/>
      <c r="C52" s="126"/>
      <c r="D52" s="121">
        <f t="shared" si="0"/>
        <v>0</v>
      </c>
      <c r="E52" s="122">
        <f t="shared" si="3"/>
        <v>0</v>
      </c>
      <c r="F52" s="122">
        <f t="shared" si="4"/>
        <v>0</v>
      </c>
      <c r="G52" s="113"/>
      <c r="H52" s="113"/>
      <c r="I52" s="113"/>
      <c r="J52" s="118">
        <v>32</v>
      </c>
      <c r="K52" s="117">
        <v>50</v>
      </c>
      <c r="L52" s="119"/>
    </row>
    <row r="53" spans="1:12">
      <c r="A53" s="124"/>
      <c r="B53" s="125"/>
      <c r="C53" s="126"/>
      <c r="D53" s="121">
        <f t="shared" si="0"/>
        <v>0</v>
      </c>
      <c r="E53" s="122">
        <f t="shared" si="3"/>
        <v>0</v>
      </c>
      <c r="F53" s="122">
        <f t="shared" si="4"/>
        <v>0</v>
      </c>
      <c r="G53" s="113"/>
      <c r="H53" s="113"/>
      <c r="I53" s="113"/>
      <c r="J53" s="118">
        <v>33</v>
      </c>
      <c r="K53" s="117">
        <v>51</v>
      </c>
      <c r="L53" s="119"/>
    </row>
    <row r="54" spans="1:12">
      <c r="A54" s="124"/>
      <c r="B54" s="125"/>
      <c r="C54" s="126"/>
      <c r="D54" s="121">
        <f t="shared" si="0"/>
        <v>0</v>
      </c>
      <c r="E54" s="122">
        <f t="shared" si="3"/>
        <v>0</v>
      </c>
      <c r="F54" s="122">
        <f t="shared" si="4"/>
        <v>0</v>
      </c>
      <c r="G54" s="113"/>
      <c r="H54" s="113"/>
      <c r="I54" s="113"/>
      <c r="J54" s="118">
        <v>34</v>
      </c>
      <c r="K54" s="117">
        <v>52</v>
      </c>
      <c r="L54" s="119"/>
    </row>
    <row r="55" spans="1:12">
      <c r="A55" s="124"/>
      <c r="B55" s="125"/>
      <c r="C55" s="126"/>
      <c r="D55" s="121">
        <f t="shared" si="0"/>
        <v>0</v>
      </c>
      <c r="E55" s="122">
        <f t="shared" si="3"/>
        <v>0</v>
      </c>
      <c r="F55" s="122">
        <f t="shared" si="4"/>
        <v>0</v>
      </c>
      <c r="G55" s="113"/>
      <c r="H55" s="113"/>
      <c r="I55" s="113"/>
      <c r="J55" s="118">
        <v>35</v>
      </c>
      <c r="K55" s="117">
        <v>53</v>
      </c>
      <c r="L55" s="119"/>
    </row>
    <row r="56" spans="1:12">
      <c r="A56" s="124"/>
      <c r="B56" s="125"/>
      <c r="C56" s="126"/>
      <c r="D56" s="121">
        <f t="shared" si="0"/>
        <v>0</v>
      </c>
      <c r="E56" s="122">
        <f t="shared" si="3"/>
        <v>0</v>
      </c>
      <c r="F56" s="122">
        <f t="shared" si="4"/>
        <v>0</v>
      </c>
      <c r="G56" s="113"/>
      <c r="H56" s="113"/>
      <c r="I56" s="113"/>
      <c r="J56" s="118">
        <v>36</v>
      </c>
      <c r="K56" s="117">
        <v>54</v>
      </c>
      <c r="L56" s="119"/>
    </row>
    <row r="57" spans="1:12">
      <c r="A57" s="124"/>
      <c r="B57" s="125"/>
      <c r="C57" s="126"/>
      <c r="D57" s="121">
        <f t="shared" si="0"/>
        <v>0</v>
      </c>
      <c r="E57" s="122">
        <f t="shared" si="3"/>
        <v>0</v>
      </c>
      <c r="F57" s="122">
        <f t="shared" si="4"/>
        <v>0</v>
      </c>
      <c r="G57" s="113"/>
      <c r="H57" s="113"/>
      <c r="I57" s="113"/>
      <c r="J57" s="118">
        <v>37</v>
      </c>
      <c r="K57" s="117">
        <v>55</v>
      </c>
      <c r="L57" s="119"/>
    </row>
    <row r="58" spans="1:12">
      <c r="A58" s="124"/>
      <c r="B58" s="125"/>
      <c r="C58" s="126"/>
      <c r="D58" s="121">
        <f t="shared" si="0"/>
        <v>0</v>
      </c>
      <c r="E58" s="122">
        <f t="shared" si="3"/>
        <v>0</v>
      </c>
      <c r="F58" s="122">
        <f t="shared" si="4"/>
        <v>0</v>
      </c>
      <c r="G58" s="113"/>
      <c r="H58" s="113"/>
      <c r="I58" s="113"/>
      <c r="J58" s="118">
        <v>38</v>
      </c>
      <c r="K58" s="117">
        <v>56</v>
      </c>
      <c r="L58" s="119"/>
    </row>
    <row r="59" spans="1:12">
      <c r="A59" s="124"/>
      <c r="B59" s="125"/>
      <c r="C59" s="126"/>
      <c r="D59" s="121">
        <f t="shared" si="0"/>
        <v>0</v>
      </c>
      <c r="E59" s="122">
        <f t="shared" si="3"/>
        <v>0</v>
      </c>
      <c r="F59" s="122">
        <f t="shared" si="4"/>
        <v>0</v>
      </c>
      <c r="G59" s="113"/>
      <c r="H59" s="113"/>
      <c r="I59" s="113"/>
      <c r="J59" s="118">
        <v>39</v>
      </c>
      <c r="K59" s="117">
        <v>57</v>
      </c>
      <c r="L59" s="119"/>
    </row>
    <row r="60" spans="1:12">
      <c r="A60" s="124"/>
      <c r="B60" s="125"/>
      <c r="C60" s="126"/>
      <c r="D60" s="121">
        <f t="shared" si="0"/>
        <v>0</v>
      </c>
      <c r="E60" s="122">
        <f t="shared" si="3"/>
        <v>0</v>
      </c>
      <c r="F60" s="122">
        <f t="shared" si="4"/>
        <v>0</v>
      </c>
      <c r="G60" s="113"/>
      <c r="H60" s="113"/>
      <c r="I60" s="113"/>
      <c r="J60" s="118" t="s">
        <v>84</v>
      </c>
      <c r="K60" s="117">
        <v>58</v>
      </c>
      <c r="L60" s="119"/>
    </row>
    <row r="61" spans="1:12">
      <c r="A61" s="124"/>
      <c r="B61" s="125"/>
      <c r="C61" s="126"/>
      <c r="D61" s="121">
        <f t="shared" si="0"/>
        <v>0</v>
      </c>
      <c r="E61" s="122">
        <f t="shared" si="3"/>
        <v>0</v>
      </c>
      <c r="F61" s="122">
        <f t="shared" si="4"/>
        <v>0</v>
      </c>
      <c r="G61" s="113"/>
      <c r="H61" s="113"/>
      <c r="I61" s="113"/>
      <c r="J61" s="118" t="s">
        <v>85</v>
      </c>
      <c r="K61" s="117">
        <v>59</v>
      </c>
      <c r="L61" s="119"/>
    </row>
    <row r="62" spans="1:12">
      <c r="A62" s="124"/>
      <c r="B62" s="125"/>
      <c r="C62" s="126"/>
      <c r="D62" s="121">
        <f t="shared" si="0"/>
        <v>0</v>
      </c>
      <c r="E62" s="122">
        <f t="shared" si="3"/>
        <v>0</v>
      </c>
      <c r="F62" s="122">
        <f t="shared" si="4"/>
        <v>0</v>
      </c>
      <c r="G62" s="113"/>
      <c r="H62" s="113"/>
      <c r="I62" s="113"/>
      <c r="J62" s="118" t="s">
        <v>86</v>
      </c>
      <c r="K62" s="117">
        <v>60</v>
      </c>
      <c r="L62" s="119"/>
    </row>
    <row r="63" spans="1:12">
      <c r="A63" s="124"/>
      <c r="B63" s="125"/>
      <c r="C63" s="126"/>
      <c r="D63" s="121">
        <f t="shared" si="0"/>
        <v>0</v>
      </c>
      <c r="E63" s="122">
        <f t="shared" si="3"/>
        <v>0</v>
      </c>
      <c r="F63" s="122">
        <f t="shared" si="4"/>
        <v>0</v>
      </c>
      <c r="G63" s="113"/>
      <c r="H63" s="113"/>
      <c r="I63" s="113"/>
      <c r="J63" s="118" t="s">
        <v>87</v>
      </c>
      <c r="K63" s="117">
        <v>61</v>
      </c>
      <c r="L63" s="119"/>
    </row>
    <row r="64" spans="1:12">
      <c r="A64" s="124"/>
      <c r="B64" s="125"/>
      <c r="C64" s="126"/>
      <c r="D64" s="121">
        <f t="shared" si="0"/>
        <v>0</v>
      </c>
      <c r="E64" s="122">
        <f t="shared" si="3"/>
        <v>0</v>
      </c>
      <c r="F64" s="122">
        <f t="shared" si="4"/>
        <v>0</v>
      </c>
      <c r="G64" s="113"/>
      <c r="H64" s="113"/>
      <c r="I64" s="113"/>
      <c r="J64" s="118" t="s">
        <v>88</v>
      </c>
      <c r="K64" s="117">
        <v>62</v>
      </c>
      <c r="L64" s="119"/>
    </row>
    <row r="65" spans="1:12">
      <c r="A65" s="124"/>
      <c r="B65" s="125"/>
      <c r="C65" s="126"/>
      <c r="D65" s="121">
        <f t="shared" si="0"/>
        <v>0</v>
      </c>
      <c r="E65" s="122">
        <f t="shared" si="3"/>
        <v>0</v>
      </c>
      <c r="F65" s="122">
        <f t="shared" si="4"/>
        <v>0</v>
      </c>
      <c r="G65" s="113"/>
      <c r="H65" s="113"/>
      <c r="I65" s="113"/>
      <c r="J65" s="118" t="s">
        <v>89</v>
      </c>
      <c r="K65" s="117">
        <v>63</v>
      </c>
      <c r="L65" s="119"/>
    </row>
    <row r="66" spans="1:12">
      <c r="A66" s="124"/>
      <c r="B66" s="125"/>
      <c r="C66" s="126"/>
      <c r="D66" s="121">
        <f t="shared" si="0"/>
        <v>0</v>
      </c>
      <c r="E66" s="122">
        <f t="shared" si="3"/>
        <v>0</v>
      </c>
      <c r="F66" s="122">
        <f t="shared" si="4"/>
        <v>0</v>
      </c>
      <c r="G66" s="113"/>
      <c r="H66" s="113"/>
      <c r="I66" s="113"/>
      <c r="J66" s="118">
        <v>40</v>
      </c>
      <c r="K66" s="117">
        <v>64</v>
      </c>
      <c r="L66" s="119"/>
    </row>
    <row r="67" spans="1:12">
      <c r="A67" s="124"/>
      <c r="B67" s="125"/>
      <c r="C67" s="126"/>
      <c r="D67" s="121">
        <f t="shared" si="0"/>
        <v>0</v>
      </c>
      <c r="E67" s="122">
        <f t="shared" si="3"/>
        <v>0</v>
      </c>
      <c r="F67" s="122">
        <f t="shared" si="4"/>
        <v>0</v>
      </c>
      <c r="G67" s="113"/>
      <c r="H67" s="113"/>
      <c r="I67" s="113"/>
      <c r="J67" s="118">
        <v>41</v>
      </c>
      <c r="K67" s="117">
        <v>65</v>
      </c>
      <c r="L67" s="119"/>
    </row>
    <row r="68" spans="1:12">
      <c r="A68" s="124"/>
      <c r="B68" s="125"/>
      <c r="C68" s="126"/>
      <c r="D68" s="121">
        <f t="shared" ref="D68:D101" si="5">B68*C68</f>
        <v>0</v>
      </c>
      <c r="E68" s="122">
        <f t="shared" si="3"/>
        <v>0</v>
      </c>
      <c r="F68" s="122">
        <f t="shared" si="4"/>
        <v>0</v>
      </c>
      <c r="G68" s="113"/>
      <c r="H68" s="113"/>
      <c r="I68" s="113"/>
      <c r="J68" s="118">
        <v>42</v>
      </c>
      <c r="K68" s="117">
        <v>66</v>
      </c>
      <c r="L68" s="119"/>
    </row>
    <row r="69" spans="1:12">
      <c r="A69" s="124"/>
      <c r="B69" s="125"/>
      <c r="C69" s="126"/>
      <c r="D69" s="121">
        <f t="shared" si="5"/>
        <v>0</v>
      </c>
      <c r="E69" s="122">
        <f t="shared" si="3"/>
        <v>0</v>
      </c>
      <c r="F69" s="122">
        <f t="shared" si="4"/>
        <v>0</v>
      </c>
      <c r="G69" s="113"/>
      <c r="H69" s="113"/>
      <c r="I69" s="113"/>
      <c r="J69" s="118">
        <v>43</v>
      </c>
      <c r="K69" s="117">
        <v>67</v>
      </c>
      <c r="L69" s="119"/>
    </row>
    <row r="70" spans="1:12">
      <c r="A70" s="124"/>
      <c r="B70" s="125"/>
      <c r="C70" s="126"/>
      <c r="D70" s="121">
        <f t="shared" si="5"/>
        <v>0</v>
      </c>
      <c r="E70" s="122">
        <f t="shared" si="3"/>
        <v>0</v>
      </c>
      <c r="F70" s="122">
        <f t="shared" si="4"/>
        <v>0</v>
      </c>
      <c r="G70" s="113"/>
      <c r="H70" s="113"/>
      <c r="I70" s="113"/>
      <c r="J70" s="118">
        <v>44</v>
      </c>
      <c r="K70" s="117">
        <v>68</v>
      </c>
      <c r="L70" s="119"/>
    </row>
    <row r="71" spans="1:12">
      <c r="A71" s="124"/>
      <c r="B71" s="125"/>
      <c r="C71" s="126"/>
      <c r="D71" s="121">
        <f t="shared" si="5"/>
        <v>0</v>
      </c>
      <c r="E71" s="122">
        <f t="shared" si="3"/>
        <v>0</v>
      </c>
      <c r="F71" s="122">
        <f t="shared" si="4"/>
        <v>0</v>
      </c>
      <c r="G71" s="113"/>
      <c r="H71" s="113"/>
      <c r="I71" s="113"/>
      <c r="J71" s="118">
        <v>45</v>
      </c>
      <c r="K71" s="117">
        <v>69</v>
      </c>
      <c r="L71" s="119"/>
    </row>
    <row r="72" spans="1:12">
      <c r="A72" s="124"/>
      <c r="B72" s="125"/>
      <c r="C72" s="126"/>
      <c r="D72" s="121">
        <f t="shared" si="5"/>
        <v>0</v>
      </c>
      <c r="E72" s="122">
        <f t="shared" si="3"/>
        <v>0</v>
      </c>
      <c r="F72" s="122">
        <f t="shared" si="4"/>
        <v>0</v>
      </c>
      <c r="G72" s="113"/>
      <c r="H72" s="113"/>
      <c r="I72" s="113"/>
      <c r="J72" s="118">
        <v>46</v>
      </c>
      <c r="K72" s="117">
        <v>70</v>
      </c>
      <c r="L72" s="119"/>
    </row>
    <row r="73" spans="1:12">
      <c r="A73" s="124"/>
      <c r="B73" s="125"/>
      <c r="C73" s="126"/>
      <c r="D73" s="121">
        <f t="shared" si="5"/>
        <v>0</v>
      </c>
      <c r="E73" s="122">
        <f t="shared" si="3"/>
        <v>0</v>
      </c>
      <c r="F73" s="122">
        <f t="shared" si="4"/>
        <v>0</v>
      </c>
      <c r="G73" s="113"/>
      <c r="H73" s="113"/>
      <c r="I73" s="113"/>
      <c r="J73" s="118">
        <v>47</v>
      </c>
      <c r="K73" s="117">
        <v>71</v>
      </c>
      <c r="L73" s="119"/>
    </row>
    <row r="74" spans="1:12">
      <c r="A74" s="124"/>
      <c r="B74" s="125"/>
      <c r="C74" s="126"/>
      <c r="D74" s="121">
        <f t="shared" si="5"/>
        <v>0</v>
      </c>
      <c r="E74" s="122">
        <f t="shared" si="3"/>
        <v>0</v>
      </c>
      <c r="F74" s="122">
        <f t="shared" si="4"/>
        <v>0</v>
      </c>
      <c r="G74" s="113"/>
      <c r="H74" s="113"/>
      <c r="I74" s="113"/>
      <c r="J74" s="118">
        <v>48</v>
      </c>
      <c r="K74" s="117">
        <v>72</v>
      </c>
      <c r="L74" s="119"/>
    </row>
    <row r="75" spans="1:12">
      <c r="A75" s="124"/>
      <c r="B75" s="125"/>
      <c r="C75" s="126"/>
      <c r="D75" s="121">
        <f t="shared" si="5"/>
        <v>0</v>
      </c>
      <c r="E75" s="122">
        <f t="shared" si="3"/>
        <v>0</v>
      </c>
      <c r="F75" s="122">
        <f t="shared" si="4"/>
        <v>0</v>
      </c>
      <c r="G75" s="113"/>
      <c r="H75" s="113"/>
      <c r="I75" s="113"/>
      <c r="J75" s="118">
        <v>49</v>
      </c>
      <c r="K75" s="117">
        <v>73</v>
      </c>
      <c r="L75" s="119"/>
    </row>
    <row r="76" spans="1:12">
      <c r="A76" s="124"/>
      <c r="B76" s="125"/>
      <c r="C76" s="126"/>
      <c r="D76" s="121">
        <f t="shared" si="5"/>
        <v>0</v>
      </c>
      <c r="E76" s="122">
        <f t="shared" si="3"/>
        <v>0</v>
      </c>
      <c r="F76" s="122">
        <f t="shared" si="4"/>
        <v>0</v>
      </c>
      <c r="G76" s="113"/>
      <c r="H76" s="113"/>
      <c r="I76" s="113"/>
      <c r="J76" s="118" t="s">
        <v>90</v>
      </c>
      <c r="K76" s="117">
        <v>74</v>
      </c>
      <c r="L76" s="119"/>
    </row>
    <row r="77" spans="1:12">
      <c r="A77" s="124"/>
      <c r="B77" s="125"/>
      <c r="C77" s="126"/>
      <c r="D77" s="121">
        <f t="shared" si="5"/>
        <v>0</v>
      </c>
      <c r="E77" s="122">
        <f t="shared" si="3"/>
        <v>0</v>
      </c>
      <c r="F77" s="122">
        <f t="shared" si="4"/>
        <v>0</v>
      </c>
      <c r="G77" s="113"/>
      <c r="H77" s="113"/>
      <c r="I77" s="113"/>
      <c r="J77" s="118" t="s">
        <v>91</v>
      </c>
      <c r="K77" s="117">
        <v>75</v>
      </c>
      <c r="L77" s="119"/>
    </row>
    <row r="78" spans="1:12">
      <c r="A78" s="124"/>
      <c r="B78" s="125"/>
      <c r="C78" s="126"/>
      <c r="D78" s="121">
        <f t="shared" si="5"/>
        <v>0</v>
      </c>
      <c r="E78" s="122">
        <f t="shared" si="3"/>
        <v>0</v>
      </c>
      <c r="F78" s="122">
        <f t="shared" si="4"/>
        <v>0</v>
      </c>
      <c r="G78" s="113"/>
      <c r="H78" s="113"/>
      <c r="I78" s="113"/>
      <c r="J78" s="118" t="s">
        <v>92</v>
      </c>
      <c r="K78" s="117">
        <v>76</v>
      </c>
      <c r="L78" s="119"/>
    </row>
    <row r="79" spans="1:12">
      <c r="A79" s="124"/>
      <c r="B79" s="125"/>
      <c r="C79" s="126"/>
      <c r="D79" s="121">
        <f t="shared" si="5"/>
        <v>0</v>
      </c>
      <c r="E79" s="122">
        <f t="shared" si="3"/>
        <v>0</v>
      </c>
      <c r="F79" s="122">
        <f t="shared" si="4"/>
        <v>0</v>
      </c>
      <c r="G79" s="113"/>
      <c r="H79" s="113"/>
      <c r="I79" s="113"/>
      <c r="J79" s="118" t="s">
        <v>93</v>
      </c>
      <c r="K79" s="117">
        <v>77</v>
      </c>
      <c r="L79" s="119"/>
    </row>
    <row r="80" spans="1:12">
      <c r="A80" s="124"/>
      <c r="B80" s="125"/>
      <c r="C80" s="126"/>
      <c r="D80" s="121">
        <f t="shared" si="5"/>
        <v>0</v>
      </c>
      <c r="E80" s="122">
        <f t="shared" si="3"/>
        <v>0</v>
      </c>
      <c r="F80" s="122">
        <f t="shared" si="4"/>
        <v>0</v>
      </c>
      <c r="G80" s="113"/>
      <c r="H80" s="113"/>
      <c r="I80" s="113"/>
      <c r="J80" s="118" t="s">
        <v>94</v>
      </c>
      <c r="K80" s="117">
        <v>78</v>
      </c>
      <c r="L80" s="113"/>
    </row>
    <row r="81" spans="1:12">
      <c r="A81" s="124"/>
      <c r="B81" s="125"/>
      <c r="C81" s="126"/>
      <c r="D81" s="121">
        <f t="shared" si="5"/>
        <v>0</v>
      </c>
      <c r="E81" s="122">
        <f t="shared" si="3"/>
        <v>0</v>
      </c>
      <c r="F81" s="122">
        <f t="shared" si="4"/>
        <v>0</v>
      </c>
      <c r="G81" s="113"/>
      <c r="H81" s="113"/>
      <c r="I81" s="113"/>
      <c r="J81" s="118" t="s">
        <v>95</v>
      </c>
      <c r="K81" s="117">
        <v>79</v>
      </c>
      <c r="L81" s="113"/>
    </row>
    <row r="82" spans="1:12">
      <c r="A82" s="124"/>
      <c r="B82" s="125"/>
      <c r="C82" s="126"/>
      <c r="D82" s="121">
        <f t="shared" si="5"/>
        <v>0</v>
      </c>
      <c r="E82" s="122">
        <f t="shared" si="3"/>
        <v>0</v>
      </c>
      <c r="F82" s="122">
        <f t="shared" si="4"/>
        <v>0</v>
      </c>
      <c r="G82" s="113"/>
      <c r="H82" s="113"/>
      <c r="I82" s="113"/>
      <c r="J82" s="118">
        <v>50</v>
      </c>
      <c r="K82" s="117">
        <v>80</v>
      </c>
      <c r="L82" s="113"/>
    </row>
    <row r="83" spans="1:12">
      <c r="A83" s="124"/>
      <c r="B83" s="125"/>
      <c r="C83" s="126"/>
      <c r="D83" s="121">
        <f t="shared" si="5"/>
        <v>0</v>
      </c>
      <c r="E83" s="122">
        <f t="shared" si="3"/>
        <v>0</v>
      </c>
      <c r="F83" s="122">
        <f t="shared" si="4"/>
        <v>0</v>
      </c>
      <c r="G83" s="113"/>
      <c r="H83" s="113"/>
      <c r="I83" s="113"/>
      <c r="J83" s="118">
        <v>51</v>
      </c>
      <c r="K83" s="117">
        <v>81</v>
      </c>
      <c r="L83" s="113"/>
    </row>
    <row r="84" spans="1:12">
      <c r="A84" s="124"/>
      <c r="B84" s="125"/>
      <c r="C84" s="126"/>
      <c r="D84" s="121">
        <f t="shared" si="5"/>
        <v>0</v>
      </c>
      <c r="E84" s="122">
        <f t="shared" si="3"/>
        <v>0</v>
      </c>
      <c r="F84" s="122">
        <f t="shared" si="4"/>
        <v>0</v>
      </c>
      <c r="G84" s="113"/>
      <c r="H84" s="113"/>
      <c r="I84" s="113"/>
      <c r="J84" s="118">
        <v>52</v>
      </c>
      <c r="K84" s="117">
        <v>82</v>
      </c>
      <c r="L84" s="113"/>
    </row>
    <row r="85" spans="1:12">
      <c r="A85" s="124"/>
      <c r="B85" s="125"/>
      <c r="C85" s="126"/>
      <c r="D85" s="121">
        <f t="shared" si="5"/>
        <v>0</v>
      </c>
      <c r="E85" s="122">
        <f t="shared" si="3"/>
        <v>0</v>
      </c>
      <c r="F85" s="122">
        <f t="shared" si="4"/>
        <v>0</v>
      </c>
      <c r="G85" s="113"/>
      <c r="H85" s="113"/>
      <c r="I85" s="113"/>
      <c r="J85" s="118">
        <v>53</v>
      </c>
      <c r="K85" s="117">
        <v>83</v>
      </c>
      <c r="L85" s="113"/>
    </row>
    <row r="86" spans="1:12">
      <c r="A86" s="124"/>
      <c r="B86" s="125"/>
      <c r="C86" s="126"/>
      <c r="D86" s="121">
        <f t="shared" si="5"/>
        <v>0</v>
      </c>
      <c r="E86" s="122">
        <f t="shared" ref="E86:E101" si="6">IF(B86&gt;0,(1*B86)/120,0)</f>
        <v>0</v>
      </c>
      <c r="F86" s="122">
        <f t="shared" ref="F86:F101" si="7">IF(B86&gt;0,(B86*C86)/120,0)</f>
        <v>0</v>
      </c>
      <c r="G86" s="113"/>
      <c r="H86" s="113"/>
      <c r="I86" s="113"/>
      <c r="J86" s="118">
        <v>54</v>
      </c>
      <c r="K86" s="117">
        <v>84</v>
      </c>
      <c r="L86" s="113"/>
    </row>
    <row r="87" spans="1:12">
      <c r="A87" s="124"/>
      <c r="B87" s="125"/>
      <c r="C87" s="126"/>
      <c r="D87" s="121">
        <f t="shared" si="5"/>
        <v>0</v>
      </c>
      <c r="E87" s="122">
        <f t="shared" si="6"/>
        <v>0</v>
      </c>
      <c r="F87" s="122">
        <f t="shared" si="7"/>
        <v>0</v>
      </c>
      <c r="G87" s="113"/>
      <c r="H87" s="113"/>
      <c r="I87" s="113"/>
      <c r="J87" s="118">
        <v>55</v>
      </c>
      <c r="K87" s="117">
        <v>85</v>
      </c>
      <c r="L87" s="113"/>
    </row>
    <row r="88" spans="1:12">
      <c r="A88" s="124"/>
      <c r="B88" s="125"/>
      <c r="C88" s="126"/>
      <c r="D88" s="121">
        <f t="shared" si="5"/>
        <v>0</v>
      </c>
      <c r="E88" s="122">
        <f t="shared" si="6"/>
        <v>0</v>
      </c>
      <c r="F88" s="122">
        <f t="shared" si="7"/>
        <v>0</v>
      </c>
      <c r="G88" s="113"/>
      <c r="H88" s="113"/>
      <c r="I88" s="113"/>
      <c r="J88" s="118">
        <v>56</v>
      </c>
      <c r="K88" s="117">
        <v>86</v>
      </c>
      <c r="L88" s="113"/>
    </row>
    <row r="89" spans="1:12">
      <c r="A89" s="124"/>
      <c r="B89" s="125"/>
      <c r="C89" s="126"/>
      <c r="D89" s="121">
        <f t="shared" si="5"/>
        <v>0</v>
      </c>
      <c r="E89" s="122">
        <f t="shared" si="6"/>
        <v>0</v>
      </c>
      <c r="F89" s="122">
        <f t="shared" si="7"/>
        <v>0</v>
      </c>
      <c r="G89" s="113"/>
      <c r="H89" s="113"/>
      <c r="I89" s="113"/>
      <c r="J89" s="118">
        <v>57</v>
      </c>
      <c r="K89" s="117">
        <v>87</v>
      </c>
      <c r="L89" s="113"/>
    </row>
    <row r="90" spans="1:12">
      <c r="A90" s="124"/>
      <c r="B90" s="125"/>
      <c r="C90" s="126"/>
      <c r="D90" s="121">
        <f t="shared" si="5"/>
        <v>0</v>
      </c>
      <c r="E90" s="122">
        <f t="shared" si="6"/>
        <v>0</v>
      </c>
      <c r="F90" s="122">
        <f t="shared" si="7"/>
        <v>0</v>
      </c>
      <c r="G90" s="113"/>
      <c r="H90" s="113"/>
      <c r="I90" s="113"/>
      <c r="J90" s="118">
        <v>58</v>
      </c>
      <c r="K90" s="117">
        <v>88</v>
      </c>
      <c r="L90" s="113"/>
    </row>
    <row r="91" spans="1:12">
      <c r="A91" s="124"/>
      <c r="B91" s="125"/>
      <c r="C91" s="126"/>
      <c r="D91" s="121">
        <f t="shared" si="5"/>
        <v>0</v>
      </c>
      <c r="E91" s="122">
        <f t="shared" si="6"/>
        <v>0</v>
      </c>
      <c r="F91" s="122">
        <f t="shared" si="7"/>
        <v>0</v>
      </c>
      <c r="G91" s="113"/>
      <c r="H91" s="113"/>
      <c r="I91" s="113"/>
      <c r="J91" s="118">
        <v>59</v>
      </c>
      <c r="K91" s="117">
        <v>89</v>
      </c>
      <c r="L91" s="113"/>
    </row>
    <row r="92" spans="1:12">
      <c r="A92" s="124"/>
      <c r="B92" s="125"/>
      <c r="C92" s="126"/>
      <c r="D92" s="121">
        <f t="shared" si="5"/>
        <v>0</v>
      </c>
      <c r="E92" s="122">
        <f t="shared" si="6"/>
        <v>0</v>
      </c>
      <c r="F92" s="122">
        <f t="shared" si="7"/>
        <v>0</v>
      </c>
      <c r="G92" s="113"/>
      <c r="H92" s="113"/>
      <c r="I92" s="113"/>
      <c r="J92" s="118" t="s">
        <v>96</v>
      </c>
      <c r="K92" s="117">
        <v>90</v>
      </c>
      <c r="L92" s="113"/>
    </row>
    <row r="93" spans="1:12">
      <c r="A93" s="124"/>
      <c r="B93" s="125"/>
      <c r="C93" s="126"/>
      <c r="D93" s="121">
        <f t="shared" si="5"/>
        <v>0</v>
      </c>
      <c r="E93" s="122">
        <f t="shared" si="6"/>
        <v>0</v>
      </c>
      <c r="F93" s="122">
        <f t="shared" si="7"/>
        <v>0</v>
      </c>
      <c r="G93" s="113"/>
      <c r="H93" s="113"/>
      <c r="I93" s="113"/>
      <c r="J93" s="118" t="s">
        <v>97</v>
      </c>
      <c r="K93" s="117">
        <v>91</v>
      </c>
      <c r="L93" s="113"/>
    </row>
    <row r="94" spans="1:12">
      <c r="A94" s="124"/>
      <c r="B94" s="125"/>
      <c r="C94" s="126"/>
      <c r="D94" s="121">
        <f t="shared" si="5"/>
        <v>0</v>
      </c>
      <c r="E94" s="122">
        <f t="shared" si="6"/>
        <v>0</v>
      </c>
      <c r="F94" s="122">
        <f t="shared" si="7"/>
        <v>0</v>
      </c>
      <c r="G94" s="113"/>
      <c r="H94" s="113"/>
      <c r="I94" s="113"/>
      <c r="J94" s="118" t="s">
        <v>98</v>
      </c>
      <c r="K94" s="117">
        <v>92</v>
      </c>
      <c r="L94" s="113"/>
    </row>
    <row r="95" spans="1:12">
      <c r="A95" s="124"/>
      <c r="B95" s="125"/>
      <c r="C95" s="126"/>
      <c r="D95" s="121">
        <f t="shared" si="5"/>
        <v>0</v>
      </c>
      <c r="E95" s="122">
        <f t="shared" si="6"/>
        <v>0</v>
      </c>
      <c r="F95" s="122">
        <f t="shared" si="7"/>
        <v>0</v>
      </c>
      <c r="G95" s="113"/>
      <c r="H95" s="113"/>
      <c r="I95" s="113"/>
      <c r="J95" s="118" t="s">
        <v>99</v>
      </c>
      <c r="K95" s="117">
        <v>93</v>
      </c>
      <c r="L95" s="113"/>
    </row>
    <row r="96" spans="1:12">
      <c r="A96" s="124"/>
      <c r="B96" s="125"/>
      <c r="C96" s="126"/>
      <c r="D96" s="121">
        <f t="shared" si="5"/>
        <v>0</v>
      </c>
      <c r="E96" s="122">
        <f t="shared" si="6"/>
        <v>0</v>
      </c>
      <c r="F96" s="122">
        <f t="shared" si="7"/>
        <v>0</v>
      </c>
      <c r="G96" s="113"/>
      <c r="H96" s="113"/>
      <c r="I96" s="113"/>
      <c r="J96" s="118" t="s">
        <v>100</v>
      </c>
      <c r="K96" s="117">
        <v>94</v>
      </c>
      <c r="L96" s="113"/>
    </row>
    <row r="97" spans="1:12">
      <c r="A97" s="124"/>
      <c r="B97" s="125"/>
      <c r="C97" s="126"/>
      <c r="D97" s="121">
        <f t="shared" si="5"/>
        <v>0</v>
      </c>
      <c r="E97" s="122">
        <f t="shared" si="6"/>
        <v>0</v>
      </c>
      <c r="F97" s="122">
        <f t="shared" si="7"/>
        <v>0</v>
      </c>
      <c r="G97" s="113"/>
      <c r="H97" s="113"/>
      <c r="I97" s="113"/>
      <c r="J97" s="118" t="s">
        <v>101</v>
      </c>
      <c r="K97" s="117">
        <v>95</v>
      </c>
      <c r="L97" s="113"/>
    </row>
    <row r="98" spans="1:12">
      <c r="A98" s="124"/>
      <c r="B98" s="125"/>
      <c r="C98" s="126"/>
      <c r="D98" s="121">
        <f t="shared" si="5"/>
        <v>0</v>
      </c>
      <c r="E98" s="122">
        <f t="shared" si="6"/>
        <v>0</v>
      </c>
      <c r="F98" s="122">
        <f t="shared" si="7"/>
        <v>0</v>
      </c>
      <c r="G98" s="113"/>
      <c r="H98" s="113"/>
      <c r="I98" s="113"/>
      <c r="J98" s="118">
        <v>60</v>
      </c>
      <c r="K98" s="117">
        <v>96</v>
      </c>
      <c r="L98" s="113"/>
    </row>
    <row r="99" spans="1:12">
      <c r="A99" s="124"/>
      <c r="B99" s="125"/>
      <c r="C99" s="126"/>
      <c r="D99" s="121">
        <f t="shared" si="5"/>
        <v>0</v>
      </c>
      <c r="E99" s="122">
        <f t="shared" si="6"/>
        <v>0</v>
      </c>
      <c r="F99" s="122">
        <f t="shared" si="7"/>
        <v>0</v>
      </c>
      <c r="G99" s="113"/>
      <c r="H99" s="113"/>
      <c r="I99" s="113"/>
      <c r="J99" s="118">
        <v>61</v>
      </c>
      <c r="K99" s="117">
        <v>97</v>
      </c>
      <c r="L99" s="113"/>
    </row>
    <row r="100" spans="1:12">
      <c r="A100" s="124"/>
      <c r="B100" s="125"/>
      <c r="C100" s="126"/>
      <c r="D100" s="121">
        <f t="shared" si="5"/>
        <v>0</v>
      </c>
      <c r="E100" s="122">
        <f t="shared" si="6"/>
        <v>0</v>
      </c>
      <c r="F100" s="122">
        <f t="shared" si="7"/>
        <v>0</v>
      </c>
      <c r="G100" s="113"/>
      <c r="H100" s="113"/>
      <c r="I100" s="113"/>
      <c r="J100" s="118">
        <v>62</v>
      </c>
      <c r="K100" s="117">
        <v>98</v>
      </c>
      <c r="L100" s="113"/>
    </row>
    <row r="101" spans="1:12">
      <c r="A101" s="124"/>
      <c r="B101" s="125"/>
      <c r="C101" s="126"/>
      <c r="D101" s="121">
        <f t="shared" si="5"/>
        <v>0</v>
      </c>
      <c r="E101" s="122">
        <f t="shared" si="6"/>
        <v>0</v>
      </c>
      <c r="F101" s="122">
        <f t="shared" si="7"/>
        <v>0</v>
      </c>
      <c r="G101" s="113"/>
      <c r="H101" s="113"/>
      <c r="I101" s="113"/>
      <c r="J101" s="118">
        <v>63</v>
      </c>
      <c r="K101" s="117">
        <v>99</v>
      </c>
      <c r="L101" s="113"/>
    </row>
    <row r="102" spans="1:12">
      <c r="A102" s="113"/>
      <c r="B102" s="120"/>
      <c r="C102" s="120"/>
      <c r="D102" s="120"/>
      <c r="E102" s="120"/>
      <c r="F102" s="120"/>
      <c r="G102" s="113"/>
      <c r="H102" s="113"/>
      <c r="I102" s="113"/>
      <c r="J102" s="118">
        <v>64</v>
      </c>
      <c r="K102" s="117">
        <v>100</v>
      </c>
      <c r="L102" s="113"/>
    </row>
    <row r="103" spans="1:12">
      <c r="A103" s="113"/>
      <c r="B103" s="120"/>
      <c r="C103" s="120"/>
      <c r="D103" s="120"/>
      <c r="E103" s="120"/>
      <c r="F103" s="120"/>
      <c r="G103" s="113"/>
      <c r="H103" s="113"/>
      <c r="I103" s="113"/>
      <c r="J103" s="118">
        <v>65</v>
      </c>
      <c r="K103" s="117">
        <v>101</v>
      </c>
      <c r="L103" s="113"/>
    </row>
    <row r="104" spans="1:12">
      <c r="A104" s="113"/>
      <c r="B104" s="120"/>
      <c r="C104" s="120"/>
      <c r="D104" s="120"/>
      <c r="E104" s="120"/>
      <c r="F104" s="120"/>
      <c r="G104" s="113"/>
      <c r="H104" s="113"/>
      <c r="I104" s="113"/>
      <c r="J104" s="118">
        <v>66</v>
      </c>
      <c r="K104" s="117">
        <v>102</v>
      </c>
      <c r="L104" s="113"/>
    </row>
    <row r="105" spans="1:12">
      <c r="A105" s="113"/>
      <c r="B105" s="120"/>
      <c r="C105" s="120"/>
      <c r="D105" s="120"/>
      <c r="E105" s="120"/>
      <c r="F105" s="120"/>
      <c r="G105" s="113"/>
      <c r="H105" s="113"/>
      <c r="I105" s="113"/>
      <c r="J105" s="118">
        <v>67</v>
      </c>
      <c r="K105" s="117">
        <v>103</v>
      </c>
      <c r="L105" s="113"/>
    </row>
    <row r="106" spans="1:12">
      <c r="A106" s="113"/>
      <c r="B106" s="120"/>
      <c r="C106" s="120"/>
      <c r="D106" s="120"/>
      <c r="E106" s="120"/>
      <c r="F106" s="120"/>
      <c r="G106" s="113"/>
      <c r="H106" s="113"/>
      <c r="I106" s="113"/>
      <c r="J106" s="118">
        <v>68</v>
      </c>
      <c r="K106" s="117">
        <v>104</v>
      </c>
      <c r="L106" s="113"/>
    </row>
    <row r="107" spans="1:12">
      <c r="A107" s="113"/>
      <c r="B107" s="120"/>
      <c r="C107" s="120"/>
      <c r="D107" s="120"/>
      <c r="E107" s="120"/>
      <c r="F107" s="120"/>
      <c r="G107" s="113"/>
      <c r="H107" s="113"/>
      <c r="I107" s="113"/>
      <c r="J107" s="118">
        <v>69</v>
      </c>
      <c r="K107" s="117">
        <v>105</v>
      </c>
      <c r="L107" s="113"/>
    </row>
    <row r="108" spans="1:12">
      <c r="A108" s="113"/>
      <c r="B108" s="120"/>
      <c r="C108" s="120"/>
      <c r="D108" s="120"/>
      <c r="E108" s="120"/>
      <c r="F108" s="120"/>
      <c r="G108" s="113"/>
      <c r="H108" s="113"/>
      <c r="I108" s="113"/>
      <c r="J108" s="118" t="s">
        <v>102</v>
      </c>
      <c r="K108" s="117">
        <v>106</v>
      </c>
      <c r="L108" s="113"/>
    </row>
    <row r="109" spans="1:12">
      <c r="A109" s="113"/>
      <c r="B109" s="120"/>
      <c r="C109" s="120"/>
      <c r="D109" s="120"/>
      <c r="E109" s="120"/>
      <c r="F109" s="120"/>
      <c r="G109" s="113"/>
      <c r="H109" s="113"/>
      <c r="I109" s="113"/>
      <c r="J109" s="118" t="s">
        <v>103</v>
      </c>
      <c r="K109" s="117">
        <v>107</v>
      </c>
      <c r="L109" s="113"/>
    </row>
    <row r="110" spans="1:12">
      <c r="A110" s="113"/>
      <c r="B110" s="120"/>
      <c r="C110" s="120"/>
      <c r="D110" s="120"/>
      <c r="E110" s="120"/>
      <c r="F110" s="120"/>
      <c r="G110" s="113"/>
      <c r="H110" s="113"/>
      <c r="I110" s="113"/>
      <c r="J110" s="118" t="s">
        <v>104</v>
      </c>
      <c r="K110" s="117">
        <v>108</v>
      </c>
      <c r="L110" s="113"/>
    </row>
    <row r="111" spans="1:12">
      <c r="A111" s="113"/>
      <c r="B111" s="120"/>
      <c r="C111" s="120"/>
      <c r="D111" s="120"/>
      <c r="E111" s="120"/>
      <c r="F111" s="120"/>
      <c r="G111" s="113"/>
      <c r="H111" s="113"/>
      <c r="I111" s="113"/>
      <c r="J111" s="118" t="s">
        <v>105</v>
      </c>
      <c r="K111" s="117">
        <v>109</v>
      </c>
      <c r="L111" s="113"/>
    </row>
    <row r="112" spans="1:12">
      <c r="A112" s="113"/>
      <c r="B112" s="120"/>
      <c r="C112" s="120"/>
      <c r="D112" s="120"/>
      <c r="E112" s="120"/>
      <c r="F112" s="120"/>
      <c r="G112" s="113"/>
      <c r="H112" s="113"/>
      <c r="I112" s="113"/>
      <c r="J112" s="118" t="s">
        <v>106</v>
      </c>
      <c r="K112" s="117">
        <v>110</v>
      </c>
      <c r="L112" s="113"/>
    </row>
    <row r="113" spans="1:12">
      <c r="A113" s="113"/>
      <c r="B113" s="120"/>
      <c r="C113" s="120"/>
      <c r="D113" s="120"/>
      <c r="E113" s="120"/>
      <c r="F113" s="120"/>
      <c r="G113" s="113"/>
      <c r="H113" s="113"/>
      <c r="I113" s="113"/>
      <c r="J113" s="118" t="s">
        <v>107</v>
      </c>
      <c r="K113" s="117">
        <v>111</v>
      </c>
      <c r="L113" s="113"/>
    </row>
    <row r="114" spans="1:12">
      <c r="A114" s="113"/>
      <c r="B114" s="120"/>
      <c r="C114" s="120"/>
      <c r="D114" s="120"/>
      <c r="E114" s="120"/>
      <c r="F114" s="120"/>
      <c r="G114" s="113"/>
      <c r="H114" s="113"/>
      <c r="I114" s="113"/>
      <c r="J114" s="118">
        <v>70</v>
      </c>
      <c r="K114" s="117">
        <v>112</v>
      </c>
      <c r="L114" s="113"/>
    </row>
    <row r="115" spans="1:12">
      <c r="A115" s="113"/>
      <c r="B115" s="120"/>
      <c r="C115" s="120"/>
      <c r="D115" s="120"/>
      <c r="E115" s="120"/>
      <c r="F115" s="120"/>
      <c r="G115" s="113"/>
      <c r="H115" s="113"/>
      <c r="I115" s="113"/>
      <c r="J115" s="118">
        <v>71</v>
      </c>
      <c r="K115" s="117">
        <v>113</v>
      </c>
      <c r="L115" s="113"/>
    </row>
    <row r="116" spans="1:12">
      <c r="A116" s="113"/>
      <c r="B116" s="120"/>
      <c r="C116" s="120"/>
      <c r="D116" s="120"/>
      <c r="E116" s="120"/>
      <c r="F116" s="120"/>
      <c r="G116" s="113"/>
      <c r="H116" s="113"/>
      <c r="I116" s="113"/>
      <c r="J116" s="118">
        <v>72</v>
      </c>
      <c r="K116" s="117">
        <v>114</v>
      </c>
      <c r="L116" s="113"/>
    </row>
    <row r="117" spans="1:12">
      <c r="A117" s="113"/>
      <c r="B117" s="120"/>
      <c r="C117" s="120"/>
      <c r="D117" s="120"/>
      <c r="E117" s="120"/>
      <c r="F117" s="120"/>
      <c r="G117" s="113"/>
      <c r="H117" s="113"/>
      <c r="I117" s="113"/>
      <c r="J117" s="118">
        <v>73</v>
      </c>
      <c r="K117" s="117">
        <v>115</v>
      </c>
      <c r="L117" s="113"/>
    </row>
    <row r="118" spans="1:12">
      <c r="A118" s="113"/>
      <c r="B118" s="120"/>
      <c r="C118" s="120"/>
      <c r="D118" s="120"/>
      <c r="E118" s="120"/>
      <c r="F118" s="120"/>
      <c r="G118" s="113"/>
      <c r="H118" s="113"/>
      <c r="I118" s="113"/>
      <c r="J118" s="118">
        <v>74</v>
      </c>
      <c r="K118" s="117">
        <v>116</v>
      </c>
      <c r="L118" s="113"/>
    </row>
    <row r="119" spans="1:12">
      <c r="A119" s="113"/>
      <c r="B119" s="120"/>
      <c r="C119" s="120"/>
      <c r="D119" s="120"/>
      <c r="E119" s="120"/>
      <c r="F119" s="120"/>
      <c r="G119" s="113"/>
      <c r="H119" s="113"/>
      <c r="I119" s="113"/>
      <c r="J119" s="118">
        <v>75</v>
      </c>
      <c r="K119" s="117">
        <v>117</v>
      </c>
      <c r="L119" s="113"/>
    </row>
    <row r="120" spans="1:12">
      <c r="A120" s="113"/>
      <c r="B120" s="120"/>
      <c r="C120" s="120"/>
      <c r="D120" s="120"/>
      <c r="E120" s="120"/>
      <c r="F120" s="120"/>
      <c r="G120" s="113"/>
      <c r="H120" s="113"/>
      <c r="I120" s="113"/>
      <c r="J120" s="118">
        <v>76</v>
      </c>
      <c r="K120" s="117">
        <v>118</v>
      </c>
      <c r="L120" s="113"/>
    </row>
    <row r="121" spans="1:12">
      <c r="A121" s="113"/>
      <c r="B121" s="120"/>
      <c r="C121" s="120"/>
      <c r="D121" s="120"/>
      <c r="E121" s="120"/>
      <c r="F121" s="120"/>
      <c r="G121" s="113"/>
      <c r="H121" s="113"/>
      <c r="I121" s="113"/>
      <c r="J121" s="118">
        <v>77</v>
      </c>
      <c r="K121" s="117">
        <v>119</v>
      </c>
      <c r="L121" s="113"/>
    </row>
    <row r="122" spans="1:12">
      <c r="A122" s="113"/>
      <c r="B122" s="120"/>
      <c r="C122" s="120"/>
      <c r="D122" s="120"/>
      <c r="E122" s="120"/>
      <c r="F122" s="120"/>
      <c r="G122" s="113"/>
      <c r="H122" s="113"/>
      <c r="I122" s="113"/>
      <c r="J122" s="118">
        <v>78</v>
      </c>
      <c r="K122" s="117">
        <v>120</v>
      </c>
      <c r="L122" s="113"/>
    </row>
    <row r="123" spans="1:12">
      <c r="A123" s="113"/>
      <c r="B123" s="120"/>
      <c r="C123" s="120"/>
      <c r="D123" s="120"/>
      <c r="E123" s="120"/>
      <c r="F123" s="120"/>
      <c r="G123" s="113"/>
      <c r="H123" s="113"/>
      <c r="I123" s="113"/>
      <c r="J123" s="118">
        <v>79</v>
      </c>
      <c r="K123" s="117">
        <v>121</v>
      </c>
      <c r="L123" s="113"/>
    </row>
    <row r="124" spans="1:12">
      <c r="A124" s="113"/>
      <c r="B124" s="120"/>
      <c r="C124" s="120"/>
      <c r="D124" s="120"/>
      <c r="E124" s="120"/>
      <c r="F124" s="120"/>
      <c r="G124" s="113"/>
      <c r="H124" s="113"/>
      <c r="I124" s="113"/>
      <c r="J124" s="118" t="s">
        <v>108</v>
      </c>
      <c r="K124" s="117">
        <v>122</v>
      </c>
      <c r="L124" s="113"/>
    </row>
    <row r="125" spans="1:12">
      <c r="A125" s="113"/>
      <c r="B125" s="120"/>
      <c r="C125" s="120"/>
      <c r="D125" s="120"/>
      <c r="E125" s="120"/>
      <c r="F125" s="120"/>
      <c r="G125" s="113"/>
      <c r="H125" s="113"/>
      <c r="I125" s="113"/>
      <c r="J125" s="118" t="s">
        <v>109</v>
      </c>
      <c r="K125" s="117">
        <v>123</v>
      </c>
      <c r="L125" s="113"/>
    </row>
    <row r="126" spans="1:12">
      <c r="A126" s="113"/>
      <c r="B126" s="120"/>
      <c r="C126" s="120"/>
      <c r="D126" s="120"/>
      <c r="E126" s="120"/>
      <c r="F126" s="120"/>
      <c r="G126" s="113"/>
      <c r="H126" s="113"/>
      <c r="I126" s="113"/>
      <c r="J126" s="118" t="s">
        <v>110</v>
      </c>
      <c r="K126" s="117">
        <v>124</v>
      </c>
      <c r="L126" s="113"/>
    </row>
    <row r="127" spans="1:12">
      <c r="A127" s="113"/>
      <c r="B127" s="120"/>
      <c r="C127" s="120"/>
      <c r="D127" s="120"/>
      <c r="E127" s="120"/>
      <c r="F127" s="120"/>
      <c r="G127" s="113"/>
      <c r="H127" s="113"/>
      <c r="I127" s="113"/>
      <c r="J127" s="118" t="s">
        <v>111</v>
      </c>
      <c r="K127" s="117">
        <v>125</v>
      </c>
      <c r="L127" s="113"/>
    </row>
    <row r="128" spans="1:12">
      <c r="A128" s="113"/>
      <c r="B128" s="120"/>
      <c r="C128" s="120"/>
      <c r="D128" s="120"/>
      <c r="E128" s="120"/>
      <c r="F128" s="120"/>
      <c r="G128" s="113"/>
      <c r="H128" s="113"/>
      <c r="I128" s="113"/>
      <c r="J128" s="118" t="s">
        <v>112</v>
      </c>
      <c r="K128" s="117">
        <v>126</v>
      </c>
      <c r="L128" s="113"/>
    </row>
    <row r="129" spans="1:12">
      <c r="A129" s="113"/>
      <c r="B129" s="120"/>
      <c r="C129" s="120"/>
      <c r="D129" s="120"/>
      <c r="E129" s="120"/>
      <c r="F129" s="120"/>
      <c r="G129" s="113"/>
      <c r="H129" s="113"/>
      <c r="I129" s="113"/>
      <c r="J129" s="118" t="s">
        <v>113</v>
      </c>
      <c r="K129" s="117">
        <v>127</v>
      </c>
      <c r="L129" s="113"/>
    </row>
    <row r="130" spans="1:12">
      <c r="A130" s="113"/>
      <c r="B130" s="120"/>
      <c r="C130" s="120"/>
      <c r="D130" s="120"/>
      <c r="E130" s="120"/>
      <c r="F130" s="120"/>
      <c r="G130" s="113"/>
      <c r="H130" s="113"/>
      <c r="I130" s="113"/>
      <c r="J130" s="118">
        <v>80</v>
      </c>
      <c r="K130" s="117">
        <v>128</v>
      </c>
      <c r="L130" s="113"/>
    </row>
    <row r="131" spans="1:12">
      <c r="A131" s="113"/>
      <c r="B131" s="120"/>
      <c r="C131" s="120"/>
      <c r="D131" s="120"/>
      <c r="E131" s="120"/>
      <c r="F131" s="120"/>
      <c r="G131" s="113"/>
      <c r="H131" s="113"/>
      <c r="I131" s="113"/>
      <c r="J131" s="118">
        <v>81</v>
      </c>
      <c r="K131" s="117">
        <v>129</v>
      </c>
      <c r="L131" s="113"/>
    </row>
    <row r="132" spans="1:12">
      <c r="A132" s="113"/>
      <c r="B132" s="120"/>
      <c r="C132" s="120"/>
      <c r="D132" s="120"/>
      <c r="E132" s="120"/>
      <c r="F132" s="120"/>
      <c r="G132" s="113"/>
      <c r="H132" s="113"/>
      <c r="I132" s="113"/>
      <c r="J132" s="118">
        <v>82</v>
      </c>
      <c r="K132" s="117">
        <v>130</v>
      </c>
      <c r="L132" s="113"/>
    </row>
    <row r="133" spans="1:12">
      <c r="A133" s="113"/>
      <c r="B133" s="120"/>
      <c r="C133" s="120"/>
      <c r="D133" s="120"/>
      <c r="E133" s="120"/>
      <c r="F133" s="120"/>
      <c r="G133" s="113"/>
      <c r="H133" s="113"/>
      <c r="I133" s="113"/>
      <c r="J133" s="118">
        <v>83</v>
      </c>
      <c r="K133" s="117">
        <v>131</v>
      </c>
      <c r="L133" s="113"/>
    </row>
    <row r="134" spans="1:12">
      <c r="A134" s="113"/>
      <c r="B134" s="120"/>
      <c r="C134" s="120"/>
      <c r="D134" s="120"/>
      <c r="E134" s="120"/>
      <c r="F134" s="120"/>
      <c r="G134" s="113"/>
      <c r="H134" s="113"/>
      <c r="I134" s="113"/>
      <c r="J134" s="118">
        <v>84</v>
      </c>
      <c r="K134" s="117">
        <v>132</v>
      </c>
      <c r="L134" s="113"/>
    </row>
    <row r="135" spans="1:12">
      <c r="A135" s="113"/>
      <c r="B135" s="120"/>
      <c r="C135" s="120"/>
      <c r="D135" s="120"/>
      <c r="E135" s="120"/>
      <c r="F135" s="120"/>
      <c r="G135" s="113"/>
      <c r="H135" s="113"/>
      <c r="I135" s="113"/>
      <c r="J135" s="118">
        <v>85</v>
      </c>
      <c r="K135" s="117">
        <v>133</v>
      </c>
      <c r="L135" s="113"/>
    </row>
    <row r="136" spans="1:12">
      <c r="A136" s="113"/>
      <c r="B136" s="120"/>
      <c r="C136" s="120"/>
      <c r="D136" s="120"/>
      <c r="E136" s="120"/>
      <c r="F136" s="120"/>
      <c r="G136" s="113"/>
      <c r="H136" s="113"/>
      <c r="I136" s="113"/>
      <c r="J136" s="118">
        <v>86</v>
      </c>
      <c r="K136" s="117">
        <v>134</v>
      </c>
      <c r="L136" s="113"/>
    </row>
    <row r="137" spans="1:12">
      <c r="A137" s="113"/>
      <c r="B137" s="120"/>
      <c r="C137" s="120"/>
      <c r="D137" s="120"/>
      <c r="E137" s="120"/>
      <c r="F137" s="120"/>
      <c r="G137" s="113"/>
      <c r="H137" s="113"/>
      <c r="I137" s="113"/>
      <c r="J137" s="118">
        <v>87</v>
      </c>
      <c r="K137" s="117">
        <v>135</v>
      </c>
      <c r="L137" s="113"/>
    </row>
    <row r="138" spans="1:12">
      <c r="A138" s="113"/>
      <c r="B138" s="120"/>
      <c r="C138" s="120"/>
      <c r="D138" s="120"/>
      <c r="E138" s="120"/>
      <c r="F138" s="120"/>
      <c r="G138" s="113"/>
      <c r="H138" s="113"/>
      <c r="I138" s="113"/>
      <c r="J138" s="118">
        <v>88</v>
      </c>
      <c r="K138" s="117">
        <v>136</v>
      </c>
      <c r="L138" s="113"/>
    </row>
    <row r="139" spans="1:12">
      <c r="A139" s="113"/>
      <c r="B139" s="120"/>
      <c r="C139" s="120"/>
      <c r="D139" s="120"/>
      <c r="E139" s="120"/>
      <c r="F139" s="120"/>
      <c r="G139" s="113"/>
      <c r="H139" s="113"/>
      <c r="I139" s="113"/>
      <c r="J139" s="118">
        <v>89</v>
      </c>
      <c r="K139" s="117">
        <v>137</v>
      </c>
      <c r="L139" s="113"/>
    </row>
    <row r="140" spans="1:12">
      <c r="A140" s="113"/>
      <c r="B140" s="120"/>
      <c r="C140" s="120"/>
      <c r="D140" s="120"/>
      <c r="E140" s="120"/>
      <c r="F140" s="120"/>
      <c r="G140" s="113"/>
      <c r="H140" s="113"/>
      <c r="I140" s="113"/>
      <c r="J140" s="118" t="s">
        <v>114</v>
      </c>
      <c r="K140" s="117">
        <v>138</v>
      </c>
      <c r="L140" s="113"/>
    </row>
    <row r="141" spans="1:12">
      <c r="A141" s="113"/>
      <c r="B141" s="120"/>
      <c r="C141" s="120"/>
      <c r="D141" s="120"/>
      <c r="E141" s="120"/>
      <c r="F141" s="120"/>
      <c r="G141" s="113"/>
      <c r="H141" s="113"/>
      <c r="I141" s="113"/>
      <c r="J141" s="118" t="s">
        <v>115</v>
      </c>
      <c r="K141" s="117">
        <v>139</v>
      </c>
      <c r="L141" s="113"/>
    </row>
    <row r="142" spans="1:12">
      <c r="A142" s="113"/>
      <c r="B142" s="120"/>
      <c r="C142" s="120"/>
      <c r="D142" s="120"/>
      <c r="E142" s="120"/>
      <c r="F142" s="120"/>
      <c r="G142" s="113"/>
      <c r="H142" s="113"/>
      <c r="I142" s="113"/>
      <c r="J142" s="118" t="s">
        <v>116</v>
      </c>
      <c r="K142" s="117">
        <v>140</v>
      </c>
      <c r="L142" s="113"/>
    </row>
    <row r="143" spans="1:12">
      <c r="A143" s="113"/>
      <c r="B143" s="120"/>
      <c r="C143" s="120"/>
      <c r="D143" s="120"/>
      <c r="E143" s="120"/>
      <c r="F143" s="120"/>
      <c r="G143" s="113"/>
      <c r="H143" s="113"/>
      <c r="I143" s="113"/>
      <c r="J143" s="118" t="s">
        <v>117</v>
      </c>
      <c r="K143" s="117">
        <v>141</v>
      </c>
      <c r="L143" s="113"/>
    </row>
    <row r="144" spans="1:12">
      <c r="A144" s="113"/>
      <c r="B144" s="120"/>
      <c r="C144" s="120"/>
      <c r="D144" s="120"/>
      <c r="E144" s="120"/>
      <c r="F144" s="120"/>
      <c r="G144" s="113"/>
      <c r="H144" s="113"/>
      <c r="I144" s="113"/>
      <c r="J144" s="118" t="s">
        <v>118</v>
      </c>
      <c r="K144" s="117">
        <v>142</v>
      </c>
      <c r="L144" s="113"/>
    </row>
    <row r="145" spans="1:12">
      <c r="A145" s="113"/>
      <c r="B145" s="120"/>
      <c r="C145" s="120"/>
      <c r="D145" s="120"/>
      <c r="E145" s="120"/>
      <c r="F145" s="120"/>
      <c r="G145" s="113"/>
      <c r="H145" s="113"/>
      <c r="I145" s="113"/>
      <c r="J145" s="118" t="s">
        <v>119</v>
      </c>
      <c r="K145" s="117">
        <v>143</v>
      </c>
      <c r="L145" s="113"/>
    </row>
    <row r="146" spans="1:12">
      <c r="A146" s="113"/>
      <c r="B146" s="120"/>
      <c r="C146" s="120"/>
      <c r="D146" s="120"/>
      <c r="E146" s="120"/>
      <c r="F146" s="120"/>
      <c r="G146" s="113"/>
      <c r="H146" s="113"/>
      <c r="I146" s="113"/>
      <c r="J146" s="118">
        <v>90</v>
      </c>
      <c r="K146" s="117">
        <v>144</v>
      </c>
      <c r="L146" s="113"/>
    </row>
    <row r="147" spans="1:12">
      <c r="A147" s="113"/>
      <c r="B147" s="120"/>
      <c r="C147" s="120"/>
      <c r="D147" s="120"/>
      <c r="E147" s="120"/>
      <c r="F147" s="120"/>
      <c r="G147" s="113"/>
      <c r="H147" s="113"/>
      <c r="I147" s="113"/>
      <c r="J147" s="118">
        <v>91</v>
      </c>
      <c r="K147" s="117">
        <v>145</v>
      </c>
      <c r="L147" s="113"/>
    </row>
    <row r="148" spans="1:12">
      <c r="A148" s="113"/>
      <c r="B148" s="120"/>
      <c r="C148" s="120"/>
      <c r="D148" s="120"/>
      <c r="E148" s="120"/>
      <c r="F148" s="120"/>
      <c r="G148" s="113"/>
      <c r="H148" s="113"/>
      <c r="I148" s="113"/>
      <c r="J148" s="118">
        <v>92</v>
      </c>
      <c r="K148" s="117">
        <v>146</v>
      </c>
      <c r="L148" s="113"/>
    </row>
    <row r="149" spans="1:12">
      <c r="A149" s="113"/>
      <c r="B149" s="120"/>
      <c r="C149" s="120"/>
      <c r="D149" s="120"/>
      <c r="E149" s="120"/>
      <c r="F149" s="120"/>
      <c r="G149" s="113"/>
      <c r="H149" s="113"/>
      <c r="I149" s="113"/>
      <c r="J149" s="118">
        <v>93</v>
      </c>
      <c r="K149" s="117">
        <v>147</v>
      </c>
      <c r="L149" s="113"/>
    </row>
    <row r="150" spans="1:12">
      <c r="A150" s="113"/>
      <c r="B150" s="120"/>
      <c r="C150" s="120"/>
      <c r="D150" s="120"/>
      <c r="E150" s="120"/>
      <c r="F150" s="120"/>
      <c r="G150" s="113"/>
      <c r="H150" s="113"/>
      <c r="I150" s="113"/>
      <c r="J150" s="118">
        <v>94</v>
      </c>
      <c r="K150" s="117">
        <v>148</v>
      </c>
      <c r="L150" s="113"/>
    </row>
    <row r="151" spans="1:12">
      <c r="A151" s="113"/>
      <c r="B151" s="120"/>
      <c r="C151" s="120"/>
      <c r="D151" s="120"/>
      <c r="E151" s="120"/>
      <c r="F151" s="120"/>
      <c r="G151" s="113"/>
      <c r="H151" s="113"/>
      <c r="I151" s="113"/>
      <c r="J151" s="118">
        <v>95</v>
      </c>
      <c r="K151" s="117">
        <v>149</v>
      </c>
      <c r="L151" s="113"/>
    </row>
    <row r="152" spans="1:12">
      <c r="A152" s="113"/>
      <c r="B152" s="120"/>
      <c r="C152" s="120"/>
      <c r="D152" s="120"/>
      <c r="E152" s="120"/>
      <c r="F152" s="120"/>
      <c r="G152" s="113"/>
      <c r="H152" s="113"/>
      <c r="I152" s="113"/>
      <c r="J152" s="118">
        <v>96</v>
      </c>
      <c r="K152" s="117">
        <v>150</v>
      </c>
      <c r="L152" s="113"/>
    </row>
    <row r="153" spans="1:12">
      <c r="A153" s="113"/>
      <c r="B153" s="120"/>
      <c r="C153" s="120"/>
      <c r="D153" s="120"/>
      <c r="E153" s="120"/>
      <c r="F153" s="120"/>
      <c r="G153" s="113"/>
      <c r="H153" s="113"/>
      <c r="I153" s="113"/>
      <c r="J153" s="118">
        <v>97</v>
      </c>
      <c r="K153" s="117">
        <v>151</v>
      </c>
      <c r="L153" s="113"/>
    </row>
    <row r="154" spans="1:12">
      <c r="A154" s="113"/>
      <c r="B154" s="120"/>
      <c r="C154" s="120"/>
      <c r="D154" s="120"/>
      <c r="E154" s="120"/>
      <c r="F154" s="120"/>
      <c r="G154" s="113"/>
      <c r="H154" s="113"/>
      <c r="I154" s="113"/>
      <c r="J154" s="118">
        <v>98</v>
      </c>
      <c r="K154" s="117">
        <v>152</v>
      </c>
      <c r="L154" s="113"/>
    </row>
    <row r="155" spans="1:12">
      <c r="A155" s="113"/>
      <c r="B155" s="120"/>
      <c r="C155" s="120"/>
      <c r="D155" s="120"/>
      <c r="E155" s="120"/>
      <c r="F155" s="120"/>
      <c r="G155" s="113"/>
      <c r="H155" s="113"/>
      <c r="I155" s="113"/>
      <c r="J155" s="118">
        <v>99</v>
      </c>
      <c r="K155" s="117">
        <v>153</v>
      </c>
      <c r="L155" s="113"/>
    </row>
    <row r="156" spans="1:12">
      <c r="A156" s="113"/>
      <c r="B156" s="120"/>
      <c r="C156" s="120"/>
      <c r="D156" s="120"/>
      <c r="E156" s="120"/>
      <c r="F156" s="120"/>
      <c r="G156" s="113"/>
      <c r="H156" s="113"/>
      <c r="I156" s="113"/>
      <c r="J156" s="118" t="s">
        <v>120</v>
      </c>
      <c r="K156" s="117">
        <v>154</v>
      </c>
      <c r="L156" s="113"/>
    </row>
    <row r="157" spans="1:12">
      <c r="A157" s="113"/>
      <c r="B157" s="120"/>
      <c r="C157" s="120"/>
      <c r="D157" s="120"/>
      <c r="E157" s="120"/>
      <c r="F157" s="120"/>
      <c r="G157" s="113"/>
      <c r="H157" s="113"/>
      <c r="I157" s="113"/>
      <c r="J157" s="118" t="s">
        <v>121</v>
      </c>
      <c r="K157" s="117">
        <v>155</v>
      </c>
      <c r="L157" s="113"/>
    </row>
    <row r="158" spans="1:12">
      <c r="A158" s="113"/>
      <c r="B158" s="120"/>
      <c r="C158" s="120"/>
      <c r="D158" s="120"/>
      <c r="E158" s="120"/>
      <c r="F158" s="120"/>
      <c r="G158" s="113"/>
      <c r="H158" s="113"/>
      <c r="I158" s="113"/>
      <c r="J158" s="118" t="s">
        <v>122</v>
      </c>
      <c r="K158" s="117">
        <v>156</v>
      </c>
      <c r="L158" s="113"/>
    </row>
    <row r="159" spans="1:12">
      <c r="A159" s="113"/>
      <c r="B159" s="120"/>
      <c r="C159" s="120"/>
      <c r="D159" s="120"/>
      <c r="E159" s="120"/>
      <c r="F159" s="120"/>
      <c r="G159" s="113"/>
      <c r="H159" s="113"/>
      <c r="I159" s="113"/>
      <c r="J159" s="118" t="s">
        <v>123</v>
      </c>
      <c r="K159" s="117">
        <v>157</v>
      </c>
      <c r="L159" s="113"/>
    </row>
    <row r="160" spans="1:12">
      <c r="A160" s="113"/>
      <c r="B160" s="120"/>
      <c r="C160" s="120"/>
      <c r="D160" s="120"/>
      <c r="E160" s="120"/>
      <c r="F160" s="120"/>
      <c r="G160" s="113"/>
      <c r="H160" s="113"/>
      <c r="I160" s="113"/>
      <c r="J160" s="118" t="s">
        <v>124</v>
      </c>
      <c r="K160" s="117">
        <v>158</v>
      </c>
      <c r="L160" s="113"/>
    </row>
    <row r="161" spans="1:12">
      <c r="A161" s="113"/>
      <c r="B161" s="120"/>
      <c r="C161" s="120"/>
      <c r="D161" s="120"/>
      <c r="E161" s="120"/>
      <c r="F161" s="120"/>
      <c r="G161" s="113"/>
      <c r="H161" s="113"/>
      <c r="I161" s="113"/>
      <c r="J161" s="118" t="s">
        <v>125</v>
      </c>
      <c r="K161" s="117">
        <v>159</v>
      </c>
      <c r="L161" s="113"/>
    </row>
    <row r="162" spans="1:12">
      <c r="A162" s="113"/>
      <c r="B162" s="120"/>
      <c r="C162" s="120"/>
      <c r="D162" s="120"/>
      <c r="E162" s="120"/>
      <c r="F162" s="120"/>
      <c r="G162" s="113"/>
      <c r="H162" s="113"/>
      <c r="I162" s="113"/>
      <c r="J162" s="118" t="s">
        <v>126</v>
      </c>
      <c r="K162" s="117">
        <v>160</v>
      </c>
      <c r="L162" s="113"/>
    </row>
    <row r="163" spans="1:12">
      <c r="A163" s="113"/>
      <c r="B163" s="120"/>
      <c r="C163" s="120"/>
      <c r="D163" s="120"/>
      <c r="E163" s="120"/>
      <c r="F163" s="120"/>
      <c r="G163" s="113"/>
      <c r="H163" s="113"/>
      <c r="I163" s="113"/>
      <c r="J163" s="118" t="s">
        <v>127</v>
      </c>
      <c r="K163" s="117">
        <v>161</v>
      </c>
      <c r="L163" s="113"/>
    </row>
    <row r="164" spans="1:12">
      <c r="A164" s="113"/>
      <c r="B164" s="120"/>
      <c r="C164" s="120"/>
      <c r="D164" s="120"/>
      <c r="E164" s="120"/>
      <c r="F164" s="120"/>
      <c r="G164" s="113"/>
      <c r="H164" s="113"/>
      <c r="I164" s="113"/>
      <c r="J164" s="118" t="s">
        <v>128</v>
      </c>
      <c r="K164" s="117">
        <v>162</v>
      </c>
      <c r="L164" s="113"/>
    </row>
    <row r="165" spans="1:12">
      <c r="A165" s="113"/>
      <c r="B165" s="120"/>
      <c r="C165" s="120"/>
      <c r="D165" s="120"/>
      <c r="E165" s="120"/>
      <c r="F165" s="120"/>
      <c r="G165" s="113"/>
      <c r="H165" s="113"/>
      <c r="I165" s="113"/>
      <c r="J165" s="118" t="s">
        <v>129</v>
      </c>
      <c r="K165" s="117">
        <v>163</v>
      </c>
      <c r="L165" s="113"/>
    </row>
    <row r="166" spans="1:12">
      <c r="A166" s="113"/>
      <c r="B166" s="120"/>
      <c r="C166" s="120"/>
      <c r="D166" s="120"/>
      <c r="E166" s="120"/>
      <c r="F166" s="120"/>
      <c r="G166" s="113"/>
      <c r="H166" s="113"/>
      <c r="I166" s="113"/>
      <c r="J166" s="118" t="s">
        <v>130</v>
      </c>
      <c r="K166" s="117">
        <v>164</v>
      </c>
      <c r="L166" s="113"/>
    </row>
    <row r="167" spans="1:12">
      <c r="A167" s="113"/>
      <c r="B167" s="120"/>
      <c r="C167" s="120"/>
      <c r="D167" s="120"/>
      <c r="E167" s="120"/>
      <c r="F167" s="120"/>
      <c r="G167" s="113"/>
      <c r="H167" s="113"/>
      <c r="I167" s="113"/>
      <c r="J167" s="118" t="s">
        <v>131</v>
      </c>
      <c r="K167" s="117">
        <v>165</v>
      </c>
      <c r="L167" s="113"/>
    </row>
    <row r="168" spans="1:12">
      <c r="A168" s="113"/>
      <c r="B168" s="120"/>
      <c r="C168" s="120"/>
      <c r="D168" s="120"/>
      <c r="E168" s="120"/>
      <c r="F168" s="120"/>
      <c r="G168" s="113"/>
      <c r="H168" s="113"/>
      <c r="I168" s="113"/>
      <c r="J168" s="118" t="s">
        <v>132</v>
      </c>
      <c r="K168" s="117">
        <v>166</v>
      </c>
      <c r="L168" s="113"/>
    </row>
    <row r="169" spans="1:12">
      <c r="A169" s="113"/>
      <c r="B169" s="120"/>
      <c r="C169" s="120"/>
      <c r="D169" s="120"/>
      <c r="E169" s="120"/>
      <c r="F169" s="120"/>
      <c r="G169" s="113"/>
      <c r="H169" s="113"/>
      <c r="I169" s="113"/>
      <c r="J169" s="118" t="s">
        <v>133</v>
      </c>
      <c r="K169" s="117">
        <v>167</v>
      </c>
      <c r="L169" s="113"/>
    </row>
    <row r="170" spans="1:12">
      <c r="A170" s="113"/>
      <c r="B170" s="120"/>
      <c r="C170" s="120"/>
      <c r="D170" s="120"/>
      <c r="E170" s="120"/>
      <c r="F170" s="120"/>
      <c r="G170" s="113"/>
      <c r="H170" s="113"/>
      <c r="I170" s="113"/>
      <c r="J170" s="118" t="s">
        <v>134</v>
      </c>
      <c r="K170" s="117">
        <v>168</v>
      </c>
      <c r="L170" s="113"/>
    </row>
    <row r="171" spans="1:12">
      <c r="A171" s="113"/>
      <c r="B171" s="120"/>
      <c r="C171" s="120"/>
      <c r="D171" s="120"/>
      <c r="E171" s="120"/>
      <c r="F171" s="120"/>
      <c r="G171" s="113"/>
      <c r="H171" s="113"/>
      <c r="I171" s="113"/>
      <c r="J171" s="118" t="s">
        <v>135</v>
      </c>
      <c r="K171" s="117">
        <v>169</v>
      </c>
      <c r="L171" s="113"/>
    </row>
    <row r="172" spans="1:12">
      <c r="A172" s="113"/>
      <c r="B172" s="120"/>
      <c r="C172" s="120"/>
      <c r="D172" s="120"/>
      <c r="E172" s="120"/>
      <c r="F172" s="120"/>
      <c r="G172" s="113"/>
      <c r="H172" s="113"/>
      <c r="I172" s="113"/>
      <c r="J172" s="118" t="s">
        <v>136</v>
      </c>
      <c r="K172" s="117">
        <v>170</v>
      </c>
      <c r="L172" s="113"/>
    </row>
    <row r="173" spans="1:12">
      <c r="A173" s="113"/>
      <c r="B173" s="120"/>
      <c r="C173" s="120"/>
      <c r="D173" s="120"/>
      <c r="E173" s="120"/>
      <c r="F173" s="120"/>
      <c r="G173" s="113"/>
      <c r="H173" s="113"/>
      <c r="I173" s="113"/>
      <c r="J173" s="118" t="s">
        <v>137</v>
      </c>
      <c r="K173" s="117">
        <v>171</v>
      </c>
      <c r="L173" s="113"/>
    </row>
    <row r="174" spans="1:12">
      <c r="A174" s="113"/>
      <c r="B174" s="120"/>
      <c r="C174" s="120"/>
      <c r="D174" s="120"/>
      <c r="E174" s="120"/>
      <c r="F174" s="120"/>
      <c r="G174" s="113"/>
      <c r="H174" s="113"/>
      <c r="I174" s="113"/>
      <c r="J174" s="118" t="s">
        <v>138</v>
      </c>
      <c r="K174" s="117">
        <v>172</v>
      </c>
      <c r="L174" s="113"/>
    </row>
    <row r="175" spans="1:12">
      <c r="A175" s="113"/>
      <c r="B175" s="120"/>
      <c r="C175" s="120"/>
      <c r="D175" s="120"/>
      <c r="E175" s="120"/>
      <c r="F175" s="120"/>
      <c r="G175" s="113"/>
      <c r="H175" s="113"/>
      <c r="I175" s="113"/>
      <c r="J175" s="118" t="s">
        <v>139</v>
      </c>
      <c r="K175" s="117">
        <v>173</v>
      </c>
      <c r="L175" s="113"/>
    </row>
    <row r="176" spans="1:12">
      <c r="A176" s="113"/>
      <c r="B176" s="120"/>
      <c r="C176" s="120"/>
      <c r="D176" s="120"/>
      <c r="E176" s="120"/>
      <c r="F176" s="120"/>
      <c r="G176" s="113"/>
      <c r="H176" s="113"/>
      <c r="I176" s="113"/>
      <c r="J176" s="118" t="s">
        <v>140</v>
      </c>
      <c r="K176" s="117">
        <v>174</v>
      </c>
      <c r="L176" s="113"/>
    </row>
    <row r="177" spans="1:12">
      <c r="A177" s="113"/>
      <c r="B177" s="120"/>
      <c r="C177" s="120"/>
      <c r="D177" s="120"/>
      <c r="E177" s="120"/>
      <c r="F177" s="120"/>
      <c r="G177" s="113"/>
      <c r="H177" s="113"/>
      <c r="I177" s="113"/>
      <c r="J177" s="118" t="s">
        <v>141</v>
      </c>
      <c r="K177" s="117">
        <v>175</v>
      </c>
      <c r="L177" s="113"/>
    </row>
    <row r="178" spans="1:12">
      <c r="A178" s="113"/>
      <c r="B178" s="120"/>
      <c r="C178" s="120"/>
      <c r="D178" s="120"/>
      <c r="E178" s="120"/>
      <c r="F178" s="120"/>
      <c r="G178" s="113"/>
      <c r="H178" s="113"/>
      <c r="I178" s="113"/>
      <c r="J178" s="118" t="s">
        <v>142</v>
      </c>
      <c r="K178" s="117">
        <v>176</v>
      </c>
      <c r="L178" s="113"/>
    </row>
    <row r="179" spans="1:12">
      <c r="A179" s="113"/>
      <c r="B179" s="120"/>
      <c r="C179" s="120"/>
      <c r="D179" s="120"/>
      <c r="E179" s="120"/>
      <c r="F179" s="120"/>
      <c r="G179" s="113"/>
      <c r="H179" s="113"/>
      <c r="I179" s="113"/>
      <c r="J179" s="118" t="s">
        <v>143</v>
      </c>
      <c r="K179" s="117">
        <v>177</v>
      </c>
      <c r="L179" s="113"/>
    </row>
    <row r="180" spans="1:12">
      <c r="A180" s="113"/>
      <c r="B180" s="120"/>
      <c r="C180" s="120"/>
      <c r="D180" s="120"/>
      <c r="E180" s="120"/>
      <c r="F180" s="120"/>
      <c r="G180" s="113"/>
      <c r="H180" s="113"/>
      <c r="I180" s="113"/>
      <c r="J180" s="118" t="s">
        <v>144</v>
      </c>
      <c r="K180" s="117">
        <v>178</v>
      </c>
      <c r="L180" s="113"/>
    </row>
    <row r="181" spans="1:12">
      <c r="A181" s="113"/>
      <c r="B181" s="120"/>
      <c r="C181" s="120"/>
      <c r="D181" s="120"/>
      <c r="E181" s="120"/>
      <c r="F181" s="120"/>
      <c r="G181" s="113"/>
      <c r="H181" s="113"/>
      <c r="I181" s="113"/>
      <c r="J181" s="118" t="s">
        <v>145</v>
      </c>
      <c r="K181" s="117">
        <v>179</v>
      </c>
      <c r="L181" s="113"/>
    </row>
    <row r="182" spans="1:12">
      <c r="A182" s="113"/>
      <c r="B182" s="120"/>
      <c r="C182" s="120"/>
      <c r="D182" s="120"/>
      <c r="E182" s="120"/>
      <c r="F182" s="120"/>
      <c r="G182" s="113"/>
      <c r="H182" s="113"/>
      <c r="I182" s="113"/>
      <c r="J182" s="118" t="s">
        <v>146</v>
      </c>
      <c r="K182" s="117">
        <v>180</v>
      </c>
      <c r="L182" s="113"/>
    </row>
    <row r="183" spans="1:12">
      <c r="A183" s="113"/>
      <c r="B183" s="120"/>
      <c r="C183" s="120"/>
      <c r="D183" s="120"/>
      <c r="E183" s="120"/>
      <c r="F183" s="120"/>
      <c r="G183" s="113"/>
      <c r="H183" s="113"/>
      <c r="I183" s="113"/>
      <c r="J183" s="118" t="s">
        <v>147</v>
      </c>
      <c r="K183" s="117">
        <v>181</v>
      </c>
      <c r="L183" s="113"/>
    </row>
    <row r="184" spans="1:12">
      <c r="A184" s="113"/>
      <c r="B184" s="120"/>
      <c r="C184" s="120"/>
      <c r="D184" s="120"/>
      <c r="E184" s="120"/>
      <c r="F184" s="120"/>
      <c r="G184" s="113"/>
      <c r="H184" s="113"/>
      <c r="I184" s="113"/>
      <c r="J184" s="118" t="s">
        <v>148</v>
      </c>
      <c r="K184" s="117">
        <v>182</v>
      </c>
      <c r="L184" s="113"/>
    </row>
    <row r="185" spans="1:12">
      <c r="A185" s="113"/>
      <c r="B185" s="120"/>
      <c r="C185" s="120"/>
      <c r="D185" s="120"/>
      <c r="E185" s="120"/>
      <c r="F185" s="120"/>
      <c r="G185" s="113"/>
      <c r="H185" s="113"/>
      <c r="I185" s="113"/>
      <c r="J185" s="118" t="s">
        <v>149</v>
      </c>
      <c r="K185" s="117">
        <v>183</v>
      </c>
      <c r="L185" s="113"/>
    </row>
    <row r="186" spans="1:12">
      <c r="A186" s="113"/>
      <c r="B186" s="120"/>
      <c r="C186" s="120"/>
      <c r="D186" s="120"/>
      <c r="E186" s="120"/>
      <c r="F186" s="120"/>
      <c r="G186" s="113"/>
      <c r="H186" s="113"/>
      <c r="I186" s="113"/>
      <c r="J186" s="118" t="s">
        <v>150</v>
      </c>
      <c r="K186" s="117">
        <v>184</v>
      </c>
      <c r="L186" s="113"/>
    </row>
    <row r="187" spans="1:12">
      <c r="A187" s="113"/>
      <c r="B187" s="120"/>
      <c r="C187" s="120"/>
      <c r="D187" s="120"/>
      <c r="E187" s="120"/>
      <c r="F187" s="120"/>
      <c r="G187" s="113"/>
      <c r="H187" s="113"/>
      <c r="I187" s="113"/>
      <c r="J187" s="118" t="s">
        <v>151</v>
      </c>
      <c r="K187" s="117">
        <v>185</v>
      </c>
      <c r="L187" s="113"/>
    </row>
    <row r="188" spans="1:12">
      <c r="A188" s="113"/>
      <c r="B188" s="120"/>
      <c r="C188" s="120"/>
      <c r="D188" s="120"/>
      <c r="E188" s="120"/>
      <c r="F188" s="120"/>
      <c r="G188" s="113"/>
      <c r="H188" s="113"/>
      <c r="I188" s="113"/>
      <c r="J188" s="118" t="s">
        <v>152</v>
      </c>
      <c r="K188" s="117">
        <v>186</v>
      </c>
      <c r="L188" s="113"/>
    </row>
    <row r="189" spans="1:12">
      <c r="A189" s="113"/>
      <c r="B189" s="120"/>
      <c r="C189" s="120"/>
      <c r="D189" s="120"/>
      <c r="E189" s="120"/>
      <c r="F189" s="120"/>
      <c r="G189" s="113"/>
      <c r="H189" s="113"/>
      <c r="I189" s="113"/>
      <c r="J189" s="118" t="s">
        <v>153</v>
      </c>
      <c r="K189" s="117">
        <v>187</v>
      </c>
      <c r="L189" s="113"/>
    </row>
    <row r="190" spans="1:12">
      <c r="A190" s="113"/>
      <c r="B190" s="120"/>
      <c r="C190" s="120"/>
      <c r="D190" s="120"/>
      <c r="E190" s="120"/>
      <c r="F190" s="120"/>
      <c r="G190" s="113"/>
      <c r="H190" s="113"/>
      <c r="I190" s="113"/>
      <c r="J190" s="118" t="s">
        <v>154</v>
      </c>
      <c r="K190" s="117">
        <v>188</v>
      </c>
      <c r="L190" s="113"/>
    </row>
    <row r="191" spans="1:12">
      <c r="A191" s="113"/>
      <c r="B191" s="120"/>
      <c r="C191" s="120"/>
      <c r="D191" s="120"/>
      <c r="E191" s="120"/>
      <c r="F191" s="120"/>
      <c r="G191" s="113"/>
      <c r="H191" s="113"/>
      <c r="I191" s="113"/>
      <c r="J191" s="118" t="s">
        <v>155</v>
      </c>
      <c r="K191" s="117">
        <v>189</v>
      </c>
      <c r="L191" s="113"/>
    </row>
    <row r="192" spans="1:12">
      <c r="A192" s="113"/>
      <c r="B192" s="120"/>
      <c r="C192" s="120"/>
      <c r="D192" s="120"/>
      <c r="E192" s="120"/>
      <c r="F192" s="120"/>
      <c r="G192" s="113"/>
      <c r="H192" s="113"/>
      <c r="I192" s="113"/>
      <c r="J192" s="118" t="s">
        <v>156</v>
      </c>
      <c r="K192" s="117">
        <v>190</v>
      </c>
      <c r="L192" s="113"/>
    </row>
    <row r="193" spans="1:12">
      <c r="A193" s="113"/>
      <c r="B193" s="120"/>
      <c r="C193" s="120"/>
      <c r="D193" s="120"/>
      <c r="E193" s="120"/>
      <c r="F193" s="120"/>
      <c r="G193" s="113"/>
      <c r="H193" s="113"/>
      <c r="I193" s="113"/>
      <c r="J193" s="118" t="s">
        <v>157</v>
      </c>
      <c r="K193" s="117">
        <v>191</v>
      </c>
      <c r="L193" s="113"/>
    </row>
    <row r="194" spans="1:12">
      <c r="A194" s="113"/>
      <c r="B194" s="120"/>
      <c r="C194" s="120"/>
      <c r="D194" s="120"/>
      <c r="E194" s="120"/>
      <c r="F194" s="120"/>
      <c r="G194" s="113"/>
      <c r="H194" s="113"/>
      <c r="I194" s="113"/>
      <c r="J194" s="118" t="s">
        <v>158</v>
      </c>
      <c r="K194" s="117">
        <v>192</v>
      </c>
      <c r="L194" s="113"/>
    </row>
    <row r="195" spans="1:12">
      <c r="A195" s="113"/>
      <c r="B195" s="120"/>
      <c r="C195" s="120"/>
      <c r="D195" s="120"/>
      <c r="E195" s="120"/>
      <c r="F195" s="120"/>
      <c r="G195" s="113"/>
      <c r="H195" s="113"/>
      <c r="I195" s="113"/>
      <c r="J195" s="118" t="s">
        <v>159</v>
      </c>
      <c r="K195" s="117">
        <v>193</v>
      </c>
      <c r="L195" s="113"/>
    </row>
    <row r="196" spans="1:12">
      <c r="A196" s="113"/>
      <c r="B196" s="120"/>
      <c r="C196" s="120"/>
      <c r="D196" s="120"/>
      <c r="E196" s="120"/>
      <c r="F196" s="120"/>
      <c r="G196" s="113"/>
      <c r="H196" s="113"/>
      <c r="I196" s="113"/>
      <c r="J196" s="118" t="s">
        <v>160</v>
      </c>
      <c r="K196" s="117">
        <v>194</v>
      </c>
      <c r="L196" s="113"/>
    </row>
    <row r="197" spans="1:12">
      <c r="A197" s="113"/>
      <c r="B197" s="120"/>
      <c r="C197" s="120"/>
      <c r="D197" s="120"/>
      <c r="E197" s="120"/>
      <c r="F197" s="120"/>
      <c r="G197" s="113"/>
      <c r="H197" s="113"/>
      <c r="I197" s="113"/>
      <c r="J197" s="118" t="s">
        <v>161</v>
      </c>
      <c r="K197" s="117">
        <v>195</v>
      </c>
      <c r="L197" s="113"/>
    </row>
    <row r="198" spans="1:12">
      <c r="A198" s="113"/>
      <c r="B198" s="120"/>
      <c r="C198" s="120"/>
      <c r="D198" s="120"/>
      <c r="E198" s="120"/>
      <c r="F198" s="120"/>
      <c r="G198" s="113"/>
      <c r="H198" s="113"/>
      <c r="I198" s="113"/>
      <c r="J198" s="118" t="s">
        <v>162</v>
      </c>
      <c r="K198" s="117">
        <v>196</v>
      </c>
      <c r="L198" s="113"/>
    </row>
    <row r="199" spans="1:12">
      <c r="A199" s="113"/>
      <c r="B199" s="120"/>
      <c r="C199" s="120"/>
      <c r="D199" s="120"/>
      <c r="E199" s="120"/>
      <c r="F199" s="120"/>
      <c r="G199" s="113"/>
      <c r="H199" s="113"/>
      <c r="I199" s="113"/>
      <c r="J199" s="118" t="s">
        <v>163</v>
      </c>
      <c r="K199" s="117">
        <v>197</v>
      </c>
      <c r="L199" s="113"/>
    </row>
    <row r="200" spans="1:12">
      <c r="A200" s="113"/>
      <c r="B200" s="120"/>
      <c r="C200" s="120"/>
      <c r="D200" s="120"/>
      <c r="E200" s="120"/>
      <c r="F200" s="120"/>
      <c r="G200" s="113"/>
      <c r="H200" s="113"/>
      <c r="I200" s="113"/>
      <c r="J200" s="118" t="s">
        <v>164</v>
      </c>
      <c r="K200" s="117">
        <v>198</v>
      </c>
      <c r="L200" s="113"/>
    </row>
    <row r="201" spans="1:12">
      <c r="A201" s="113"/>
      <c r="B201" s="120"/>
      <c r="C201" s="120"/>
      <c r="D201" s="120"/>
      <c r="E201" s="120"/>
      <c r="F201" s="120"/>
      <c r="G201" s="113"/>
      <c r="H201" s="113"/>
      <c r="I201" s="113"/>
      <c r="J201" s="118" t="s">
        <v>6</v>
      </c>
      <c r="K201" s="117">
        <v>199</v>
      </c>
      <c r="L201" s="113"/>
    </row>
    <row r="202" spans="1:12">
      <c r="A202" s="113"/>
      <c r="B202" s="120"/>
      <c r="C202" s="120"/>
      <c r="D202" s="120"/>
      <c r="E202" s="120"/>
      <c r="F202" s="120"/>
      <c r="G202" s="113"/>
      <c r="H202" s="113"/>
      <c r="I202" s="113"/>
      <c r="J202" s="118" t="s">
        <v>165</v>
      </c>
      <c r="K202" s="117">
        <v>200</v>
      </c>
      <c r="L202" s="113"/>
    </row>
    <row r="203" spans="1:12">
      <c r="A203" s="113"/>
      <c r="B203" s="120"/>
      <c r="C203" s="120"/>
      <c r="D203" s="120"/>
      <c r="E203" s="120"/>
      <c r="F203" s="120"/>
      <c r="G203" s="113"/>
      <c r="H203" s="113"/>
      <c r="I203" s="113"/>
      <c r="J203" s="118" t="s">
        <v>5</v>
      </c>
      <c r="K203" s="117">
        <v>201</v>
      </c>
      <c r="L203" s="113"/>
    </row>
    <row r="204" spans="1:12">
      <c r="A204" s="113"/>
      <c r="B204" s="120"/>
      <c r="C204" s="120"/>
      <c r="D204" s="120"/>
      <c r="E204" s="120"/>
      <c r="F204" s="120"/>
      <c r="G204" s="113"/>
      <c r="H204" s="113"/>
      <c r="I204" s="113"/>
      <c r="J204" s="118" t="s">
        <v>166</v>
      </c>
      <c r="K204" s="117">
        <v>202</v>
      </c>
      <c r="L204" s="113"/>
    </row>
    <row r="205" spans="1:12">
      <c r="A205" s="113"/>
      <c r="B205" s="120"/>
      <c r="C205" s="120"/>
      <c r="D205" s="120"/>
      <c r="E205" s="120"/>
      <c r="F205" s="120"/>
      <c r="G205" s="113"/>
      <c r="H205" s="113"/>
      <c r="I205" s="113"/>
      <c r="J205" s="118" t="s">
        <v>167</v>
      </c>
      <c r="K205" s="117">
        <v>203</v>
      </c>
      <c r="L205" s="113"/>
    </row>
    <row r="206" spans="1:12">
      <c r="A206" s="113"/>
      <c r="B206" s="120"/>
      <c r="C206" s="120"/>
      <c r="D206" s="120"/>
      <c r="E206" s="120"/>
      <c r="F206" s="120"/>
      <c r="G206" s="113"/>
      <c r="H206" s="113"/>
      <c r="I206" s="113"/>
      <c r="J206" s="118" t="s">
        <v>168</v>
      </c>
      <c r="K206" s="117">
        <v>204</v>
      </c>
      <c r="L206" s="113"/>
    </row>
    <row r="207" spans="1:12">
      <c r="A207" s="113"/>
      <c r="B207" s="120"/>
      <c r="C207" s="120"/>
      <c r="D207" s="120"/>
      <c r="E207" s="120"/>
      <c r="F207" s="120"/>
      <c r="G207" s="113"/>
      <c r="H207" s="113"/>
      <c r="I207" s="113"/>
      <c r="J207" s="118" t="s">
        <v>169</v>
      </c>
      <c r="K207" s="117">
        <v>205</v>
      </c>
      <c r="L207" s="113"/>
    </row>
    <row r="208" spans="1:12">
      <c r="A208" s="113"/>
      <c r="B208" s="120"/>
      <c r="C208" s="120"/>
      <c r="D208" s="120"/>
      <c r="E208" s="120"/>
      <c r="F208" s="120"/>
      <c r="G208" s="113"/>
      <c r="H208" s="113"/>
      <c r="I208" s="113"/>
      <c r="J208" s="118" t="s">
        <v>170</v>
      </c>
      <c r="K208" s="117">
        <v>206</v>
      </c>
      <c r="L208" s="113"/>
    </row>
    <row r="209" spans="1:12">
      <c r="A209" s="113"/>
      <c r="B209" s="120"/>
      <c r="C209" s="120"/>
      <c r="D209" s="120"/>
      <c r="E209" s="120"/>
      <c r="F209" s="120"/>
      <c r="G209" s="113"/>
      <c r="H209" s="113"/>
      <c r="I209" s="113"/>
      <c r="J209" s="118" t="s">
        <v>171</v>
      </c>
      <c r="K209" s="117">
        <v>207</v>
      </c>
      <c r="L209" s="113"/>
    </row>
    <row r="210" spans="1:12">
      <c r="A210" s="113"/>
      <c r="B210" s="120"/>
      <c r="C210" s="120"/>
      <c r="D210" s="120"/>
      <c r="E210" s="120"/>
      <c r="F210" s="120"/>
      <c r="G210" s="113"/>
      <c r="H210" s="113"/>
      <c r="I210" s="113"/>
      <c r="J210" s="118" t="s">
        <v>172</v>
      </c>
      <c r="K210" s="117">
        <v>208</v>
      </c>
      <c r="L210" s="113"/>
    </row>
    <row r="211" spans="1:12">
      <c r="A211" s="113"/>
      <c r="B211" s="120"/>
      <c r="C211" s="120"/>
      <c r="D211" s="120"/>
      <c r="E211" s="120"/>
      <c r="F211" s="120"/>
      <c r="G211" s="113"/>
      <c r="H211" s="113"/>
      <c r="I211" s="113"/>
      <c r="J211" s="118" t="s">
        <v>173</v>
      </c>
      <c r="K211" s="117">
        <v>209</v>
      </c>
      <c r="L211" s="113"/>
    </row>
    <row r="212" spans="1:12">
      <c r="A212" s="113"/>
      <c r="B212" s="120"/>
      <c r="C212" s="120"/>
      <c r="D212" s="120"/>
      <c r="E212" s="120"/>
      <c r="F212" s="120"/>
      <c r="G212" s="113"/>
      <c r="H212" s="113"/>
      <c r="I212" s="113"/>
      <c r="J212" s="118" t="s">
        <v>174</v>
      </c>
      <c r="K212" s="117">
        <v>210</v>
      </c>
      <c r="L212" s="113"/>
    </row>
    <row r="213" spans="1:12">
      <c r="A213" s="113"/>
      <c r="B213" s="120"/>
      <c r="C213" s="120"/>
      <c r="D213" s="120"/>
      <c r="E213" s="120"/>
      <c r="F213" s="120"/>
      <c r="G213" s="113"/>
      <c r="H213" s="113"/>
      <c r="I213" s="113"/>
      <c r="J213" s="118" t="s">
        <v>175</v>
      </c>
      <c r="K213" s="117">
        <v>211</v>
      </c>
      <c r="L213" s="113"/>
    </row>
    <row r="214" spans="1:12">
      <c r="A214" s="113"/>
      <c r="B214" s="120"/>
      <c r="C214" s="120"/>
      <c r="D214" s="120"/>
      <c r="E214" s="120"/>
      <c r="F214" s="120"/>
      <c r="G214" s="113"/>
      <c r="H214" s="113"/>
      <c r="I214" s="113"/>
      <c r="J214" s="118" t="s">
        <v>176</v>
      </c>
      <c r="K214" s="117">
        <v>212</v>
      </c>
      <c r="L214" s="113"/>
    </row>
    <row r="215" spans="1:12">
      <c r="A215" s="113"/>
      <c r="B215" s="120"/>
      <c r="C215" s="120"/>
      <c r="D215" s="120"/>
      <c r="E215" s="120"/>
      <c r="F215" s="120"/>
      <c r="G215" s="113"/>
      <c r="H215" s="113"/>
      <c r="I215" s="113"/>
      <c r="J215" s="118" t="s">
        <v>177</v>
      </c>
      <c r="K215" s="117">
        <v>213</v>
      </c>
      <c r="L215" s="113"/>
    </row>
    <row r="216" spans="1:12">
      <c r="A216" s="113"/>
      <c r="B216" s="120"/>
      <c r="C216" s="120"/>
      <c r="D216" s="120"/>
      <c r="E216" s="120"/>
      <c r="F216" s="120"/>
      <c r="G216" s="113"/>
      <c r="H216" s="113"/>
      <c r="I216" s="113"/>
      <c r="J216" s="118" t="s">
        <v>178</v>
      </c>
      <c r="K216" s="117">
        <v>214</v>
      </c>
      <c r="L216" s="113"/>
    </row>
    <row r="217" spans="1:12">
      <c r="A217" s="113"/>
      <c r="B217" s="120"/>
      <c r="C217" s="120"/>
      <c r="D217" s="120"/>
      <c r="E217" s="120"/>
      <c r="F217" s="120"/>
      <c r="G217" s="113"/>
      <c r="H217" s="113"/>
      <c r="I217" s="113"/>
      <c r="J217" s="118" t="s">
        <v>179</v>
      </c>
      <c r="K217" s="117">
        <v>215</v>
      </c>
      <c r="L217" s="113"/>
    </row>
    <row r="218" spans="1:12">
      <c r="A218" s="113"/>
      <c r="B218" s="120"/>
      <c r="C218" s="120"/>
      <c r="D218" s="120"/>
      <c r="E218" s="120"/>
      <c r="F218" s="120"/>
      <c r="G218" s="113"/>
      <c r="H218" s="113"/>
      <c r="I218" s="113"/>
      <c r="J218" s="118" t="s">
        <v>180</v>
      </c>
      <c r="K218" s="117">
        <v>216</v>
      </c>
      <c r="L218" s="113"/>
    </row>
    <row r="219" spans="1:12">
      <c r="A219" s="113"/>
      <c r="B219" s="120"/>
      <c r="C219" s="120"/>
      <c r="D219" s="120"/>
      <c r="E219" s="120"/>
      <c r="F219" s="120"/>
      <c r="G219" s="113"/>
      <c r="H219" s="113"/>
      <c r="I219" s="113"/>
      <c r="J219" s="118" t="s">
        <v>181</v>
      </c>
      <c r="K219" s="117">
        <v>217</v>
      </c>
      <c r="L219" s="113"/>
    </row>
    <row r="220" spans="1:12">
      <c r="A220" s="113"/>
      <c r="B220" s="120"/>
      <c r="C220" s="120"/>
      <c r="D220" s="120"/>
      <c r="E220" s="120"/>
      <c r="F220" s="120"/>
      <c r="G220" s="113"/>
      <c r="H220" s="113"/>
      <c r="I220" s="113"/>
      <c r="J220" s="118" t="s">
        <v>182</v>
      </c>
      <c r="K220" s="117">
        <v>218</v>
      </c>
      <c r="L220" s="113"/>
    </row>
    <row r="221" spans="1:12">
      <c r="A221" s="113"/>
      <c r="B221" s="120"/>
      <c r="C221" s="120"/>
      <c r="D221" s="120"/>
      <c r="E221" s="120"/>
      <c r="F221" s="120"/>
      <c r="G221" s="113"/>
      <c r="H221" s="113"/>
      <c r="I221" s="113"/>
      <c r="J221" s="118" t="s">
        <v>183</v>
      </c>
      <c r="K221" s="117">
        <v>219</v>
      </c>
      <c r="L221" s="113"/>
    </row>
    <row r="222" spans="1:12">
      <c r="A222" s="113"/>
      <c r="B222" s="120"/>
      <c r="C222" s="120"/>
      <c r="D222" s="120"/>
      <c r="E222" s="120"/>
      <c r="F222" s="120"/>
      <c r="G222" s="113"/>
      <c r="H222" s="113"/>
      <c r="I222" s="113"/>
      <c r="J222" s="118" t="s">
        <v>184</v>
      </c>
      <c r="K222" s="117">
        <v>220</v>
      </c>
      <c r="L222" s="113"/>
    </row>
    <row r="223" spans="1:12">
      <c r="A223" s="113"/>
      <c r="B223" s="120"/>
      <c r="C223" s="120"/>
      <c r="D223" s="120"/>
      <c r="E223" s="120"/>
      <c r="F223" s="120"/>
      <c r="G223" s="113"/>
      <c r="H223" s="113"/>
      <c r="I223" s="113"/>
      <c r="J223" s="118" t="s">
        <v>185</v>
      </c>
      <c r="K223" s="117">
        <v>221</v>
      </c>
      <c r="L223" s="113"/>
    </row>
    <row r="224" spans="1:12">
      <c r="A224" s="113"/>
      <c r="B224" s="120"/>
      <c r="C224" s="120"/>
      <c r="D224" s="120"/>
      <c r="E224" s="120"/>
      <c r="F224" s="120"/>
      <c r="G224" s="113"/>
      <c r="H224" s="113"/>
      <c r="I224" s="113"/>
      <c r="J224" s="118" t="s">
        <v>186</v>
      </c>
      <c r="K224" s="117">
        <v>222</v>
      </c>
      <c r="L224" s="113"/>
    </row>
    <row r="225" spans="1:12">
      <c r="A225" s="113"/>
      <c r="B225" s="120"/>
      <c r="C225" s="120"/>
      <c r="D225" s="120"/>
      <c r="E225" s="120"/>
      <c r="F225" s="120"/>
      <c r="G225" s="113"/>
      <c r="H225" s="113"/>
      <c r="I225" s="113"/>
      <c r="J225" s="118" t="s">
        <v>187</v>
      </c>
      <c r="K225" s="117">
        <v>223</v>
      </c>
      <c r="L225" s="113"/>
    </row>
    <row r="226" spans="1:12">
      <c r="A226" s="113"/>
      <c r="B226" s="120"/>
      <c r="C226" s="120"/>
      <c r="D226" s="120"/>
      <c r="E226" s="120"/>
      <c r="F226" s="120"/>
      <c r="G226" s="113"/>
      <c r="H226" s="113"/>
      <c r="I226" s="113"/>
      <c r="J226" s="118" t="s">
        <v>188</v>
      </c>
      <c r="K226" s="117">
        <v>224</v>
      </c>
      <c r="L226" s="113"/>
    </row>
    <row r="227" spans="1:12">
      <c r="A227" s="113"/>
      <c r="B227" s="120"/>
      <c r="C227" s="120"/>
      <c r="D227" s="120"/>
      <c r="E227" s="120"/>
      <c r="F227" s="120"/>
      <c r="G227" s="113"/>
      <c r="H227" s="113"/>
      <c r="I227" s="113"/>
      <c r="J227" s="118" t="s">
        <v>189</v>
      </c>
      <c r="K227" s="117">
        <v>225</v>
      </c>
      <c r="L227" s="113"/>
    </row>
    <row r="228" spans="1:12">
      <c r="A228" s="113"/>
      <c r="B228" s="120"/>
      <c r="C228" s="120"/>
      <c r="D228" s="120"/>
      <c r="E228" s="120"/>
      <c r="F228" s="120"/>
      <c r="G228" s="113"/>
      <c r="H228" s="113"/>
      <c r="I228" s="113"/>
      <c r="J228" s="118" t="s">
        <v>190</v>
      </c>
      <c r="K228" s="117">
        <v>226</v>
      </c>
      <c r="L228" s="113"/>
    </row>
    <row r="229" spans="1:12">
      <c r="A229" s="113"/>
      <c r="B229" s="120"/>
      <c r="C229" s="120"/>
      <c r="D229" s="120"/>
      <c r="E229" s="120"/>
      <c r="F229" s="120"/>
      <c r="G229" s="113"/>
      <c r="H229" s="113"/>
      <c r="I229" s="113"/>
      <c r="J229" s="118" t="s">
        <v>191</v>
      </c>
      <c r="K229" s="117">
        <v>227</v>
      </c>
      <c r="L229" s="113"/>
    </row>
    <row r="230" spans="1:12">
      <c r="A230" s="113"/>
      <c r="B230" s="120"/>
      <c r="C230" s="120"/>
      <c r="D230" s="120"/>
      <c r="E230" s="120"/>
      <c r="F230" s="120"/>
      <c r="G230" s="113"/>
      <c r="H230" s="113"/>
      <c r="I230" s="113"/>
      <c r="J230" s="118" t="s">
        <v>192</v>
      </c>
      <c r="K230" s="117">
        <v>228</v>
      </c>
      <c r="L230" s="113"/>
    </row>
    <row r="231" spans="1:12">
      <c r="A231" s="113"/>
      <c r="B231" s="120"/>
      <c r="C231" s="120"/>
      <c r="D231" s="120"/>
      <c r="E231" s="120"/>
      <c r="F231" s="120"/>
      <c r="G231" s="113"/>
      <c r="H231" s="113"/>
      <c r="I231" s="113"/>
      <c r="J231" s="118" t="s">
        <v>193</v>
      </c>
      <c r="K231" s="117">
        <v>229</v>
      </c>
      <c r="L231" s="113"/>
    </row>
    <row r="232" spans="1:12">
      <c r="A232" s="113"/>
      <c r="B232" s="120"/>
      <c r="C232" s="120"/>
      <c r="D232" s="120"/>
      <c r="E232" s="120"/>
      <c r="F232" s="120"/>
      <c r="G232" s="113"/>
      <c r="H232" s="113"/>
      <c r="I232" s="113"/>
      <c r="J232" s="118" t="s">
        <v>194</v>
      </c>
      <c r="K232" s="117">
        <v>230</v>
      </c>
      <c r="L232" s="113"/>
    </row>
    <row r="233" spans="1:12">
      <c r="A233" s="113"/>
      <c r="B233" s="120"/>
      <c r="C233" s="120"/>
      <c r="D233" s="120"/>
      <c r="E233" s="120"/>
      <c r="F233" s="120"/>
      <c r="G233" s="113"/>
      <c r="H233" s="113"/>
      <c r="I233" s="113"/>
      <c r="J233" s="118" t="s">
        <v>195</v>
      </c>
      <c r="K233" s="117">
        <v>231</v>
      </c>
      <c r="L233" s="113"/>
    </row>
    <row r="234" spans="1:12">
      <c r="A234" s="113"/>
      <c r="B234" s="120"/>
      <c r="C234" s="120"/>
      <c r="D234" s="120"/>
      <c r="E234" s="120"/>
      <c r="F234" s="120"/>
      <c r="G234" s="113"/>
      <c r="H234" s="113"/>
      <c r="I234" s="113"/>
      <c r="J234" s="118" t="s">
        <v>196</v>
      </c>
      <c r="K234" s="117">
        <v>232</v>
      </c>
      <c r="L234" s="113"/>
    </row>
    <row r="235" spans="1:12">
      <c r="A235" s="113"/>
      <c r="B235" s="120"/>
      <c r="C235" s="120"/>
      <c r="D235" s="120"/>
      <c r="E235" s="120"/>
      <c r="F235" s="120"/>
      <c r="G235" s="113"/>
      <c r="H235" s="113"/>
      <c r="I235" s="113"/>
      <c r="J235" s="118" t="s">
        <v>197</v>
      </c>
      <c r="K235" s="117">
        <v>233</v>
      </c>
      <c r="L235" s="113"/>
    </row>
    <row r="236" spans="1:12">
      <c r="A236" s="113"/>
      <c r="B236" s="113"/>
      <c r="C236" s="113"/>
      <c r="D236" s="113"/>
      <c r="E236" s="113"/>
      <c r="F236" s="113"/>
      <c r="G236" s="113"/>
      <c r="H236" s="113"/>
      <c r="I236" s="113"/>
      <c r="J236" s="118" t="s">
        <v>198</v>
      </c>
      <c r="K236" s="117">
        <v>234</v>
      </c>
      <c r="L236" s="113"/>
    </row>
    <row r="237" spans="1:12">
      <c r="A237" s="113"/>
      <c r="B237" s="113"/>
      <c r="C237" s="113"/>
      <c r="D237" s="113"/>
      <c r="E237" s="113"/>
      <c r="F237" s="113"/>
      <c r="G237" s="113"/>
      <c r="H237" s="113"/>
      <c r="I237" s="113"/>
      <c r="J237" s="118" t="s">
        <v>199</v>
      </c>
      <c r="K237" s="117">
        <v>235</v>
      </c>
      <c r="L237" s="113"/>
    </row>
    <row r="238" spans="1:12">
      <c r="A238" s="113"/>
      <c r="B238" s="113"/>
      <c r="C238" s="113"/>
      <c r="D238" s="113"/>
      <c r="E238" s="113"/>
      <c r="F238" s="113"/>
      <c r="G238" s="113"/>
      <c r="H238" s="113"/>
      <c r="I238" s="113"/>
      <c r="J238" s="118" t="s">
        <v>200</v>
      </c>
      <c r="K238" s="117">
        <v>236</v>
      </c>
      <c r="L238" s="113"/>
    </row>
    <row r="239" spans="1:12">
      <c r="A239" s="113"/>
      <c r="B239" s="113"/>
      <c r="C239" s="113"/>
      <c r="D239" s="113"/>
      <c r="E239" s="113"/>
      <c r="F239" s="113"/>
      <c r="G239" s="113"/>
      <c r="H239" s="113"/>
      <c r="I239" s="113"/>
      <c r="J239" s="118" t="s">
        <v>201</v>
      </c>
      <c r="K239" s="117">
        <v>237</v>
      </c>
      <c r="L239" s="113"/>
    </row>
    <row r="240" spans="1:12">
      <c r="A240" s="113"/>
      <c r="B240" s="113"/>
      <c r="C240" s="113"/>
      <c r="D240" s="113"/>
      <c r="E240" s="113"/>
      <c r="F240" s="113"/>
      <c r="G240" s="113"/>
      <c r="H240" s="113"/>
      <c r="I240" s="113"/>
      <c r="J240" s="118" t="s">
        <v>202</v>
      </c>
      <c r="K240" s="117">
        <v>238</v>
      </c>
      <c r="L240" s="113"/>
    </row>
  </sheetData>
  <sheetProtection sheet="1" objects="1" scenarios="1" selectLockedCells="1"/>
  <sortState ref="L2:L23">
    <sortCondition ref="L2"/>
  </sortState>
  <mergeCells count="1">
    <mergeCell ref="A1:L1"/>
  </mergeCells>
  <pageMargins left="0.7" right="0.7" top="0.75" bottom="0.75" header="0.3" footer="0.3"/>
  <pageSetup orientation="portrait" horizontalDpi="300" verticalDpi="300" r:id="rId1"/>
</worksheet>
</file>

<file path=xl/worksheets/sheet40.xml><?xml version="1.0" encoding="utf-8"?>
<worksheet xmlns="http://schemas.openxmlformats.org/spreadsheetml/2006/main" xmlns:r="http://schemas.openxmlformats.org/officeDocument/2006/relationships">
  <sheetPr>
    <tabColor rgb="FFFF0000"/>
  </sheetPr>
  <dimension ref="A1:Y45"/>
  <sheetViews>
    <sheetView zoomScaleNormal="100" zoomScaleSheetLayoutView="100" workbookViewId="0">
      <selection activeCell="C9" sqref="C9"/>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35</v>
      </c>
      <c r="D1" s="21"/>
      <c r="E1" s="205" t="s">
        <v>25</v>
      </c>
      <c r="F1" s="205"/>
      <c r="G1" s="205"/>
      <c r="H1" s="205"/>
      <c r="I1" s="205"/>
      <c r="J1" s="21"/>
      <c r="K1" s="21"/>
      <c r="L1" s="21"/>
      <c r="M1" s="21"/>
      <c r="N1" s="21"/>
      <c r="O1" s="21"/>
      <c r="P1" s="21"/>
      <c r="Q1" s="22"/>
    </row>
    <row r="2" spans="1:25" ht="15.75" thickBot="1">
      <c r="A2" s="23"/>
      <c r="B2" s="24" t="s">
        <v>49</v>
      </c>
      <c r="C2" s="4">
        <v>23</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8" priority="4" operator="greaterThan">
      <formula>8</formula>
    </cfRule>
  </conditionalFormatting>
  <conditionalFormatting sqref="Q14:Q17">
    <cfRule type="cellIs" dxfId="7" priority="3" operator="greaterThan">
      <formula>$K$2</formula>
    </cfRule>
  </conditionalFormatting>
  <conditionalFormatting sqref="Q7">
    <cfRule type="cellIs" dxfId="6" priority="2" operator="greaterThan">
      <formula>$I$2</formula>
    </cfRule>
  </conditionalFormatting>
  <conditionalFormatting sqref="F6:F43 J6:J43 L6:L43">
    <cfRule type="cellIs" dxfId="5"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orientation="portrait" r:id="rId1"/>
  <legacyDrawing r:id="rId2"/>
</worksheet>
</file>

<file path=xl/worksheets/sheet41.xml><?xml version="1.0" encoding="utf-8"?>
<worksheet xmlns="http://schemas.openxmlformats.org/spreadsheetml/2006/main" xmlns:r="http://schemas.openxmlformats.org/officeDocument/2006/relationships">
  <sheetPr>
    <tabColor rgb="FF00B050"/>
  </sheetPr>
  <dimension ref="A1:Y45"/>
  <sheetViews>
    <sheetView zoomScaleNormal="100" zoomScaleSheetLayoutView="100" workbookViewId="0">
      <selection activeCell="H24" sqref="H24"/>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36</v>
      </c>
      <c r="D1" s="21"/>
      <c r="E1" s="205" t="s">
        <v>25</v>
      </c>
      <c r="F1" s="205"/>
      <c r="G1" s="205"/>
      <c r="H1" s="205"/>
      <c r="I1" s="205"/>
      <c r="J1" s="21"/>
      <c r="K1" s="21"/>
      <c r="L1" s="21"/>
      <c r="M1" s="21"/>
      <c r="N1" s="21"/>
      <c r="O1" s="21"/>
      <c r="P1" s="21"/>
      <c r="Q1" s="22"/>
    </row>
    <row r="2" spans="1:25" ht="15.75" thickBot="1">
      <c r="A2" s="23"/>
      <c r="B2" s="24" t="s">
        <v>49</v>
      </c>
      <c r="C2" s="4">
        <v>24</v>
      </c>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203" t="s">
        <v>50</v>
      </c>
      <c r="N6" s="204"/>
      <c r="O6" s="39"/>
      <c r="P6" s="40" t="s">
        <v>53</v>
      </c>
      <c r="Q6" s="41"/>
    </row>
    <row r="7" spans="1:25" ht="15.75" thickBot="1">
      <c r="A7" s="13"/>
      <c r="B7" s="10"/>
      <c r="C7" s="7"/>
      <c r="D7" s="7"/>
      <c r="E7" s="7"/>
      <c r="F7" s="37">
        <f t="shared" ref="F7:F43" ca="1" si="0">SUMIF(type1,E7,bulbwatts)</f>
        <v>0</v>
      </c>
      <c r="G7" s="11" t="str">
        <f t="shared" ref="G7:G21"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206">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207"/>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206">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207"/>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4" priority="4" operator="greaterThan">
      <formula>8</formula>
    </cfRule>
  </conditionalFormatting>
  <conditionalFormatting sqref="Q14:Q17">
    <cfRule type="cellIs" dxfId="3" priority="3" operator="greaterThan">
      <formula>$K$2</formula>
    </cfRule>
  </conditionalFormatting>
  <conditionalFormatting sqref="Q7">
    <cfRule type="cellIs" dxfId="2" priority="2" operator="greaterThan">
      <formula>$I$2</formula>
    </cfRule>
  </conditionalFormatting>
  <conditionalFormatting sqref="F6:F43 J6:J43 L6:L43">
    <cfRule type="cellIs" dxfId="1"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orientation="portrait" r:id="rId1"/>
  <legacyDrawing r:id="rId2"/>
</worksheet>
</file>

<file path=xl/worksheets/sheet5.xml><?xml version="1.0" encoding="utf-8"?>
<worksheet xmlns="http://schemas.openxmlformats.org/spreadsheetml/2006/main" xmlns:r="http://schemas.openxmlformats.org/officeDocument/2006/relationships">
  <sheetPr>
    <tabColor theme="9" tint="-0.249977111117893"/>
  </sheetPr>
  <dimension ref="A1:Q45"/>
  <sheetViews>
    <sheetView zoomScaleNormal="100" zoomScaleSheetLayoutView="100" workbookViewId="0">
      <selection activeCell="K13" sqref="K13"/>
    </sheetView>
  </sheetViews>
  <sheetFormatPr defaultRowHeight="15"/>
  <cols>
    <col min="1" max="1" width="9.140625" style="8"/>
    <col min="2" max="2" width="36.5703125" customWidth="1"/>
    <col min="3" max="3" width="8.140625" customWidth="1"/>
    <col min="4" max="4" width="10.28515625" customWidth="1"/>
    <col min="5" max="5" width="13.7109375" customWidth="1"/>
    <col min="6" max="6" width="8.140625" customWidth="1"/>
    <col min="8" max="8" width="7.28515625" customWidth="1"/>
    <col min="10" max="10" width="7.28515625" customWidth="1"/>
    <col min="12" max="12" width="7.85546875" customWidth="1"/>
    <col min="14" max="14" width="13.140625" customWidth="1"/>
    <col min="15" max="15" width="10.85546875" customWidth="1"/>
    <col min="16" max="17" width="9.140625" customWidth="1"/>
  </cols>
  <sheetData>
    <row r="1" spans="1:17" ht="29.25" customHeight="1">
      <c r="A1" s="190" t="s">
        <v>218</v>
      </c>
      <c r="B1" s="191"/>
      <c r="C1" s="191"/>
      <c r="D1" s="191"/>
      <c r="E1" s="191"/>
      <c r="F1" s="191"/>
      <c r="G1" s="191"/>
      <c r="H1" s="191"/>
      <c r="I1" s="191"/>
      <c r="J1" s="191"/>
      <c r="K1" s="191"/>
      <c r="L1" s="191"/>
      <c r="M1" s="191"/>
      <c r="N1" s="191"/>
      <c r="O1" s="191"/>
      <c r="P1" s="191"/>
      <c r="Q1" s="192"/>
    </row>
    <row r="2" spans="1:17" ht="15" customHeight="1">
      <c r="A2" s="193" t="s">
        <v>222</v>
      </c>
      <c r="B2" s="194"/>
      <c r="C2" s="194"/>
      <c r="D2" s="194"/>
      <c r="E2" s="194"/>
      <c r="F2" s="194"/>
      <c r="G2" s="194"/>
      <c r="H2" s="194"/>
      <c r="I2" s="194"/>
      <c r="J2" s="194"/>
      <c r="K2" s="194"/>
      <c r="L2" s="194"/>
      <c r="M2" s="194"/>
      <c r="N2" s="194"/>
      <c r="O2" s="194"/>
      <c r="P2" s="194"/>
      <c r="Q2" s="195"/>
    </row>
    <row r="3" spans="1:17">
      <c r="A3" s="23"/>
      <c r="B3" s="84"/>
      <c r="C3" s="31"/>
      <c r="D3" s="85"/>
      <c r="E3" s="86"/>
      <c r="F3" s="87"/>
      <c r="G3" s="86"/>
      <c r="H3" s="86"/>
      <c r="I3" s="89"/>
      <c r="J3" s="88"/>
      <c r="K3" s="32"/>
      <c r="L3" s="8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c r="A5" s="99" t="s">
        <v>220</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c r="A6" s="13">
        <v>1</v>
      </c>
      <c r="B6" s="129" t="s">
        <v>502</v>
      </c>
      <c r="C6" s="130">
        <v>100</v>
      </c>
      <c r="D6" s="131" t="s">
        <v>47</v>
      </c>
      <c r="E6" s="131" t="s">
        <v>8</v>
      </c>
      <c r="F6" s="37">
        <f ca="1">SUMIF(type1,E6,bulbwatts)</f>
        <v>0.46</v>
      </c>
      <c r="G6" s="11">
        <f ca="1">IF(H6&gt;0,J6*F6,"")</f>
        <v>24.84</v>
      </c>
      <c r="H6" s="132">
        <v>3</v>
      </c>
      <c r="I6" s="132">
        <v>18</v>
      </c>
      <c r="J6" s="11">
        <f>H6*I6</f>
        <v>54</v>
      </c>
      <c r="K6" s="9">
        <v>1</v>
      </c>
      <c r="L6" s="37">
        <f ca="1">IF(H6&gt;0,((J6*F6)/120)*K6,0)</f>
        <v>0.20699999999999999</v>
      </c>
      <c r="M6" s="196"/>
      <c r="N6" s="196"/>
      <c r="O6" s="86"/>
      <c r="P6" s="98"/>
      <c r="Q6" s="100"/>
    </row>
    <row r="7" spans="1:17">
      <c r="A7" s="13">
        <v>2</v>
      </c>
      <c r="B7" s="129" t="s">
        <v>503</v>
      </c>
      <c r="C7" s="130">
        <v>80</v>
      </c>
      <c r="D7" s="131" t="s">
        <v>47</v>
      </c>
      <c r="E7" s="131" t="s">
        <v>8</v>
      </c>
      <c r="F7" s="37">
        <f t="shared" ref="F7:F43" ca="1" si="0">SUMIF(type1,E7,bulbwatts)</f>
        <v>0.46</v>
      </c>
      <c r="G7" s="11">
        <f t="shared" ref="G7:G43" ca="1" si="1">IF(H7&gt;0,J7*F7,"")</f>
        <v>24.84</v>
      </c>
      <c r="H7" s="132">
        <v>3</v>
      </c>
      <c r="I7" s="132">
        <v>18</v>
      </c>
      <c r="J7" s="11">
        <f t="shared" ref="J7:J43" si="2">H7*I7</f>
        <v>54</v>
      </c>
      <c r="K7" s="9">
        <v>1</v>
      </c>
      <c r="L7" s="37">
        <f t="shared" ref="L7:L43" ca="1" si="3">IF(H7&gt;0,((J7*F7)/120)*K7,0)</f>
        <v>0.20699999999999999</v>
      </c>
      <c r="M7" s="88"/>
      <c r="N7" s="88"/>
      <c r="O7" s="86"/>
      <c r="P7" s="98"/>
      <c r="Q7" s="100"/>
    </row>
    <row r="8" spans="1:17">
      <c r="A8" s="13">
        <v>3</v>
      </c>
      <c r="B8" s="129" t="s">
        <v>504</v>
      </c>
      <c r="C8" s="130">
        <v>80</v>
      </c>
      <c r="D8" s="131" t="s">
        <v>47</v>
      </c>
      <c r="E8" s="131" t="s">
        <v>8</v>
      </c>
      <c r="F8" s="37">
        <f t="shared" ca="1" si="0"/>
        <v>0.46</v>
      </c>
      <c r="G8" s="11">
        <f t="shared" ca="1" si="1"/>
        <v>24.84</v>
      </c>
      <c r="H8" s="132">
        <v>3</v>
      </c>
      <c r="I8" s="132">
        <v>18</v>
      </c>
      <c r="J8" s="11">
        <f t="shared" si="2"/>
        <v>54</v>
      </c>
      <c r="K8" s="9">
        <v>1</v>
      </c>
      <c r="L8" s="37">
        <f t="shared" ca="1" si="3"/>
        <v>0.20699999999999999</v>
      </c>
      <c r="M8" s="90"/>
      <c r="N8" s="91"/>
      <c r="O8" s="86"/>
      <c r="P8" s="98"/>
      <c r="Q8" s="100"/>
    </row>
    <row r="9" spans="1:17">
      <c r="A9" s="13">
        <v>4</v>
      </c>
      <c r="B9" s="129" t="s">
        <v>505</v>
      </c>
      <c r="C9" s="130">
        <v>100</v>
      </c>
      <c r="D9" s="131" t="s">
        <v>47</v>
      </c>
      <c r="E9" s="131" t="s">
        <v>506</v>
      </c>
      <c r="F9" s="37">
        <f t="shared" ca="1" si="0"/>
        <v>0</v>
      </c>
      <c r="G9" s="11" t="str">
        <f t="shared" si="1"/>
        <v/>
      </c>
      <c r="H9" s="132">
        <v>0</v>
      </c>
      <c r="I9" s="132">
        <v>4</v>
      </c>
      <c r="J9" s="11">
        <f t="shared" si="2"/>
        <v>0</v>
      </c>
      <c r="K9" s="9">
        <v>1</v>
      </c>
      <c r="L9" s="37">
        <f t="shared" si="3"/>
        <v>0</v>
      </c>
      <c r="M9" s="90"/>
      <c r="N9" s="91"/>
      <c r="O9" s="86"/>
      <c r="P9" s="98"/>
      <c r="Q9" s="100"/>
    </row>
    <row r="10" spans="1:17">
      <c r="A10" s="13">
        <v>5</v>
      </c>
      <c r="B10" s="129" t="s">
        <v>507</v>
      </c>
      <c r="C10" s="130">
        <v>80</v>
      </c>
      <c r="D10" s="131" t="s">
        <v>47</v>
      </c>
      <c r="E10" s="131" t="s">
        <v>506</v>
      </c>
      <c r="F10" s="37">
        <f t="shared" ca="1" si="0"/>
        <v>0</v>
      </c>
      <c r="G10" s="11" t="str">
        <f t="shared" si="1"/>
        <v/>
      </c>
      <c r="H10" s="132">
        <v>0</v>
      </c>
      <c r="I10" s="132">
        <v>2</v>
      </c>
      <c r="J10" s="11">
        <f t="shared" si="2"/>
        <v>0</v>
      </c>
      <c r="K10" s="9">
        <v>1</v>
      </c>
      <c r="L10" s="37">
        <f t="shared" si="3"/>
        <v>0</v>
      </c>
      <c r="M10" s="90"/>
      <c r="N10" s="91"/>
      <c r="O10" s="86"/>
      <c r="P10" s="98"/>
      <c r="Q10" s="100"/>
    </row>
    <row r="11" spans="1:17" ht="15.75" thickBot="1">
      <c r="A11" s="13">
        <v>6</v>
      </c>
      <c r="B11" s="129" t="s">
        <v>508</v>
      </c>
      <c r="C11" s="130">
        <v>4</v>
      </c>
      <c r="D11" s="131" t="s">
        <v>38</v>
      </c>
      <c r="E11" s="131" t="s">
        <v>6</v>
      </c>
      <c r="F11" s="37">
        <f t="shared" ca="1" si="0"/>
        <v>5</v>
      </c>
      <c r="G11" s="11">
        <f t="shared" ca="1" si="1"/>
        <v>10</v>
      </c>
      <c r="H11" s="132">
        <v>1</v>
      </c>
      <c r="I11" s="132">
        <v>2</v>
      </c>
      <c r="J11" s="11">
        <f t="shared" si="2"/>
        <v>2</v>
      </c>
      <c r="K11" s="9">
        <v>1</v>
      </c>
      <c r="L11" s="37">
        <f t="shared" ca="1" si="3"/>
        <v>8.3333333333333329E-2</v>
      </c>
      <c r="M11" s="90"/>
      <c r="N11" s="91"/>
      <c r="O11" s="86"/>
      <c r="P11" s="86"/>
      <c r="Q11" s="92"/>
    </row>
    <row r="12" spans="1:17" ht="15.75" thickBot="1">
      <c r="A12" s="13">
        <v>7</v>
      </c>
      <c r="B12" s="10" t="s">
        <v>585</v>
      </c>
      <c r="C12" s="7"/>
      <c r="D12" s="7" t="s">
        <v>47</v>
      </c>
      <c r="E12" s="7" t="s">
        <v>5</v>
      </c>
      <c r="F12" s="37">
        <f t="shared" ca="1" si="0"/>
        <v>7</v>
      </c>
      <c r="G12" s="11">
        <f t="shared" ca="1" si="1"/>
        <v>126</v>
      </c>
      <c r="H12" s="7">
        <v>9</v>
      </c>
      <c r="I12" s="7">
        <v>2</v>
      </c>
      <c r="J12" s="11">
        <f t="shared" si="2"/>
        <v>18</v>
      </c>
      <c r="K12" s="9">
        <v>1</v>
      </c>
      <c r="L12" s="37">
        <f t="shared" ca="1" si="3"/>
        <v>1.05</v>
      </c>
      <c r="M12" s="90"/>
      <c r="N12" s="188" t="s">
        <v>219</v>
      </c>
      <c r="O12" s="189"/>
      <c r="P12" s="86"/>
      <c r="Q12" s="92"/>
    </row>
    <row r="13" spans="1:17" ht="15.75" thickBot="1">
      <c r="A13" s="13">
        <v>8</v>
      </c>
      <c r="B13" s="10" t="s">
        <v>586</v>
      </c>
      <c r="C13" s="7"/>
      <c r="D13" s="7" t="s">
        <v>47</v>
      </c>
      <c r="E13" s="7" t="s">
        <v>6</v>
      </c>
      <c r="F13" s="37">
        <f t="shared" ca="1" si="0"/>
        <v>5</v>
      </c>
      <c r="G13" s="11">
        <f t="shared" ca="1" si="1"/>
        <v>40</v>
      </c>
      <c r="H13" s="7">
        <v>1</v>
      </c>
      <c r="I13" s="7">
        <v>8</v>
      </c>
      <c r="J13" s="11">
        <f t="shared" si="2"/>
        <v>8</v>
      </c>
      <c r="K13" s="9">
        <v>1</v>
      </c>
      <c r="L13" s="37">
        <f t="shared" ca="1" si="3"/>
        <v>0.33333333333333331</v>
      </c>
      <c r="M13" s="90"/>
      <c r="N13" s="96" t="s">
        <v>37</v>
      </c>
      <c r="O13" s="45">
        <f ca="1">SUM(L6:L43)</f>
        <v>2.0876666666666668</v>
      </c>
      <c r="P13" s="98"/>
      <c r="Q13" s="100"/>
    </row>
    <row r="14" spans="1:17" ht="15.75" thickBot="1">
      <c r="A14" s="13"/>
      <c r="B14" s="10"/>
      <c r="C14" s="7"/>
      <c r="D14" s="7"/>
      <c r="E14" s="7"/>
      <c r="F14" s="37">
        <f t="shared" ca="1" si="0"/>
        <v>0</v>
      </c>
      <c r="G14" s="11" t="str">
        <f t="shared" si="1"/>
        <v/>
      </c>
      <c r="H14" s="7"/>
      <c r="I14" s="7"/>
      <c r="J14" s="11">
        <f t="shared" si="2"/>
        <v>0</v>
      </c>
      <c r="K14" s="9">
        <v>1</v>
      </c>
      <c r="L14" s="37">
        <f t="shared" si="3"/>
        <v>0</v>
      </c>
      <c r="M14" s="90"/>
      <c r="N14" s="97" t="s">
        <v>57</v>
      </c>
      <c r="O14" s="93">
        <f ca="1">SUM(G6:G43)</f>
        <v>250.51999999999998</v>
      </c>
      <c r="P14" s="98"/>
      <c r="Q14" s="100"/>
    </row>
    <row r="15" spans="1:17" ht="15.75" thickBot="1">
      <c r="A15" s="13"/>
      <c r="B15" s="10"/>
      <c r="C15" s="7"/>
      <c r="D15" s="7"/>
      <c r="E15" s="7"/>
      <c r="F15" s="37">
        <f t="shared" ca="1" si="0"/>
        <v>0</v>
      </c>
      <c r="G15" s="11" t="str">
        <f t="shared" si="1"/>
        <v/>
      </c>
      <c r="H15" s="7"/>
      <c r="I15" s="7"/>
      <c r="J15" s="11">
        <f t="shared" si="2"/>
        <v>0</v>
      </c>
      <c r="K15" s="9">
        <v>1</v>
      </c>
      <c r="L15" s="37">
        <f t="shared" si="3"/>
        <v>0</v>
      </c>
      <c r="M15" s="90"/>
      <c r="N15" s="59" t="s">
        <v>35</v>
      </c>
      <c r="O15" s="61">
        <f>SUM(J6:J43)</f>
        <v>190</v>
      </c>
      <c r="P15" s="98"/>
      <c r="Q15" s="100"/>
    </row>
    <row r="16" spans="1:17" ht="15.75" thickBot="1">
      <c r="A16" s="13"/>
      <c r="B16" s="10"/>
      <c r="C16" s="7"/>
      <c r="D16" s="7"/>
      <c r="E16" s="7"/>
      <c r="F16" s="37">
        <f t="shared" ca="1" si="0"/>
        <v>0</v>
      </c>
      <c r="G16" s="11" t="str">
        <f t="shared" si="1"/>
        <v/>
      </c>
      <c r="H16" s="7"/>
      <c r="I16" s="7"/>
      <c r="J16" s="11">
        <f t="shared" si="2"/>
        <v>0</v>
      </c>
      <c r="K16" s="9">
        <v>1</v>
      </c>
      <c r="L16" s="37">
        <f t="shared" si="3"/>
        <v>0</v>
      </c>
      <c r="M16" s="90"/>
      <c r="N16" s="59" t="s">
        <v>58</v>
      </c>
      <c r="O16" s="63">
        <f>SUM(C6:C43)</f>
        <v>444</v>
      </c>
      <c r="P16" s="94"/>
      <c r="Q16" s="95"/>
    </row>
    <row r="17" spans="1:17">
      <c r="A17" s="13"/>
      <c r="B17" s="10"/>
      <c r="C17" s="7"/>
      <c r="D17" s="7"/>
      <c r="E17" s="7"/>
      <c r="F17" s="37">
        <f t="shared" ca="1" si="0"/>
        <v>0</v>
      </c>
      <c r="G17" s="11" t="str">
        <f t="shared" si="1"/>
        <v/>
      </c>
      <c r="H17" s="7"/>
      <c r="I17" s="7"/>
      <c r="J17" s="11">
        <f t="shared" si="2"/>
        <v>0</v>
      </c>
      <c r="K17" s="9">
        <v>1</v>
      </c>
      <c r="L17" s="37">
        <f t="shared" si="3"/>
        <v>0</v>
      </c>
      <c r="M17" s="90"/>
      <c r="N17" s="91"/>
      <c r="O17" s="86"/>
      <c r="P17" s="94"/>
      <c r="Q17" s="101"/>
    </row>
    <row r="18" spans="1:17">
      <c r="A18" s="13"/>
      <c r="B18" s="10"/>
      <c r="C18" s="7"/>
      <c r="D18" s="7"/>
      <c r="E18" s="7"/>
      <c r="F18" s="37">
        <f t="shared" ca="1" si="0"/>
        <v>0</v>
      </c>
      <c r="G18" s="11" t="str">
        <f t="shared" si="1"/>
        <v/>
      </c>
      <c r="H18" s="7"/>
      <c r="I18" s="7"/>
      <c r="J18" s="11">
        <f t="shared" si="2"/>
        <v>0</v>
      </c>
      <c r="K18" s="9">
        <v>1</v>
      </c>
      <c r="L18" s="37">
        <f t="shared" si="3"/>
        <v>0</v>
      </c>
      <c r="M18" s="90"/>
      <c r="N18" s="91"/>
      <c r="O18" s="86"/>
      <c r="P18" s="86"/>
      <c r="Q18" s="92"/>
    </row>
    <row r="19" spans="1:17">
      <c r="A19" s="13"/>
      <c r="B19" s="10"/>
      <c r="C19" s="7"/>
      <c r="D19" s="7"/>
      <c r="E19" s="7"/>
      <c r="F19" s="37">
        <f t="shared" ca="1" si="0"/>
        <v>0</v>
      </c>
      <c r="G19" s="11" t="str">
        <f t="shared" si="1"/>
        <v/>
      </c>
      <c r="H19" s="7"/>
      <c r="I19" s="7"/>
      <c r="J19" s="11">
        <f t="shared" si="2"/>
        <v>0</v>
      </c>
      <c r="K19" s="9">
        <v>1</v>
      </c>
      <c r="L19" s="37">
        <f t="shared" si="3"/>
        <v>0</v>
      </c>
      <c r="M19" s="90"/>
      <c r="N19" s="91"/>
      <c r="O19" s="86"/>
      <c r="P19" s="86"/>
      <c r="Q19" s="92"/>
    </row>
    <row r="20" spans="1:17">
      <c r="A20" s="13"/>
      <c r="B20" s="10"/>
      <c r="C20" s="7"/>
      <c r="D20" s="7"/>
      <c r="E20" s="7"/>
      <c r="F20" s="37">
        <f t="shared" ca="1" si="0"/>
        <v>0</v>
      </c>
      <c r="G20" s="11" t="str">
        <f t="shared" si="1"/>
        <v/>
      </c>
      <c r="H20" s="7"/>
      <c r="I20" s="7"/>
      <c r="J20" s="11">
        <f t="shared" si="2"/>
        <v>0</v>
      </c>
      <c r="K20" s="9">
        <v>1</v>
      </c>
      <c r="L20" s="37">
        <f t="shared" si="3"/>
        <v>0</v>
      </c>
      <c r="M20" s="90"/>
      <c r="N20" s="91"/>
      <c r="O20" s="86"/>
      <c r="P20" s="86"/>
      <c r="Q20" s="92"/>
    </row>
    <row r="21" spans="1:17">
      <c r="A21" s="13"/>
      <c r="B21" s="10"/>
      <c r="C21" s="7"/>
      <c r="D21" s="7"/>
      <c r="E21" s="7"/>
      <c r="F21" s="37">
        <f t="shared" ca="1" si="0"/>
        <v>0</v>
      </c>
      <c r="G21" s="11" t="str">
        <f t="shared" si="1"/>
        <v/>
      </c>
      <c r="H21" s="7"/>
      <c r="I21" s="7"/>
      <c r="J21" s="11">
        <f t="shared" si="2"/>
        <v>0</v>
      </c>
      <c r="K21" s="9">
        <v>1</v>
      </c>
      <c r="L21" s="37">
        <f t="shared" si="3"/>
        <v>0</v>
      </c>
      <c r="M21" s="90"/>
      <c r="N21" s="91"/>
      <c r="O21" s="86"/>
      <c r="P21" s="98"/>
      <c r="Q21" s="100"/>
    </row>
    <row r="22" spans="1:17">
      <c r="A22" s="13"/>
      <c r="B22" s="10"/>
      <c r="C22" s="7"/>
      <c r="D22" s="7"/>
      <c r="E22" s="7"/>
      <c r="F22" s="37">
        <f t="shared" ca="1" si="0"/>
        <v>0</v>
      </c>
      <c r="G22" s="11" t="str">
        <f t="shared" si="1"/>
        <v/>
      </c>
      <c r="H22" s="7"/>
      <c r="I22" s="7"/>
      <c r="J22" s="11">
        <f t="shared" si="2"/>
        <v>0</v>
      </c>
      <c r="K22" s="9">
        <v>1</v>
      </c>
      <c r="L22" s="37">
        <f t="shared" si="3"/>
        <v>0</v>
      </c>
      <c r="M22" s="90"/>
      <c r="N22" s="91"/>
      <c r="O22" s="86"/>
      <c r="P22" s="98"/>
      <c r="Q22" s="100"/>
    </row>
    <row r="23" spans="1:17" ht="15" customHeight="1">
      <c r="A23" s="13"/>
      <c r="B23" s="10"/>
      <c r="C23" s="7"/>
      <c r="D23" s="7"/>
      <c r="E23" s="7"/>
      <c r="F23" s="37">
        <f t="shared" ca="1" si="0"/>
        <v>0</v>
      </c>
      <c r="G23" s="11" t="str">
        <f t="shared" si="1"/>
        <v/>
      </c>
      <c r="H23" s="7"/>
      <c r="I23" s="7"/>
      <c r="J23" s="11">
        <f t="shared" si="2"/>
        <v>0</v>
      </c>
      <c r="K23" s="9">
        <v>1</v>
      </c>
      <c r="L23" s="37">
        <f t="shared" si="3"/>
        <v>0</v>
      </c>
      <c r="M23" s="90"/>
      <c r="N23" s="91"/>
      <c r="O23" s="86"/>
      <c r="P23" s="98"/>
      <c r="Q23" s="100"/>
    </row>
    <row r="24" spans="1:17" ht="15.75" thickBot="1">
      <c r="A24" s="13"/>
      <c r="B24" s="10"/>
      <c r="C24" s="7"/>
      <c r="D24" s="7"/>
      <c r="E24" s="7"/>
      <c r="F24" s="37">
        <f t="shared" ca="1" si="0"/>
        <v>0</v>
      </c>
      <c r="G24" s="11" t="str">
        <f t="shared" si="1"/>
        <v/>
      </c>
      <c r="H24" s="7"/>
      <c r="I24" s="7"/>
      <c r="J24" s="11">
        <f t="shared" si="2"/>
        <v>0</v>
      </c>
      <c r="K24" s="9">
        <v>1</v>
      </c>
      <c r="L24" s="37">
        <f t="shared" si="3"/>
        <v>0</v>
      </c>
      <c r="M24" s="26"/>
      <c r="N24" s="26"/>
      <c r="O24" s="26"/>
      <c r="P24" s="26"/>
      <c r="Q24" s="30"/>
    </row>
    <row r="25" spans="1:17" ht="16.5" thickBot="1">
      <c r="A25" s="13"/>
      <c r="B25" s="10"/>
      <c r="C25" s="7"/>
      <c r="D25" s="7"/>
      <c r="E25" s="7"/>
      <c r="F25" s="37">
        <f t="shared" ca="1" si="0"/>
        <v>0</v>
      </c>
      <c r="G25" s="11" t="str">
        <f t="shared" si="1"/>
        <v/>
      </c>
      <c r="H25" s="7"/>
      <c r="I25" s="7"/>
      <c r="J25" s="11">
        <f t="shared" si="2"/>
        <v>0</v>
      </c>
      <c r="K25" s="9">
        <v>1</v>
      </c>
      <c r="L25" s="37">
        <f t="shared" si="3"/>
        <v>0</v>
      </c>
      <c r="M25" s="197" t="s">
        <v>63</v>
      </c>
      <c r="N25" s="197"/>
      <c r="O25" s="197"/>
      <c r="P25" s="197"/>
      <c r="Q25" s="198"/>
    </row>
    <row r="26" spans="1:17">
      <c r="A26" s="13"/>
      <c r="B26" s="10"/>
      <c r="C26" s="7"/>
      <c r="D26" s="7"/>
      <c r="E26" s="7"/>
      <c r="F26" s="37">
        <f t="shared" ca="1" si="0"/>
        <v>0</v>
      </c>
      <c r="G26" s="11" t="str">
        <f t="shared" si="1"/>
        <v/>
      </c>
      <c r="H26" s="7"/>
      <c r="I26" s="7"/>
      <c r="J26" s="11">
        <f t="shared" si="2"/>
        <v>0</v>
      </c>
      <c r="K26" s="9">
        <v>1</v>
      </c>
      <c r="L26" s="37">
        <f t="shared" si="3"/>
        <v>0</v>
      </c>
      <c r="M26" s="199"/>
      <c r="N26" s="199"/>
      <c r="O26" s="199"/>
      <c r="P26" s="199"/>
      <c r="Q26" s="200"/>
    </row>
    <row r="27" spans="1:17">
      <c r="A27" s="13"/>
      <c r="B27" s="10"/>
      <c r="C27" s="7"/>
      <c r="D27" s="7"/>
      <c r="E27" s="7"/>
      <c r="F27" s="37">
        <f t="shared" ca="1" si="0"/>
        <v>0</v>
      </c>
      <c r="G27" s="11" t="str">
        <f t="shared" si="1"/>
        <v/>
      </c>
      <c r="H27" s="7"/>
      <c r="I27" s="7"/>
      <c r="J27" s="11">
        <f t="shared" si="2"/>
        <v>0</v>
      </c>
      <c r="K27" s="9">
        <v>1</v>
      </c>
      <c r="L27" s="37">
        <f t="shared" si="3"/>
        <v>0</v>
      </c>
      <c r="M27" s="201"/>
      <c r="N27" s="201"/>
      <c r="O27" s="201"/>
      <c r="P27" s="201"/>
      <c r="Q27" s="202"/>
    </row>
    <row r="28" spans="1:17">
      <c r="A28" s="13"/>
      <c r="B28" s="10"/>
      <c r="C28" s="7"/>
      <c r="D28" s="7"/>
      <c r="E28" s="7"/>
      <c r="F28" s="37">
        <f t="shared" ca="1" si="0"/>
        <v>0</v>
      </c>
      <c r="G28" s="11" t="str">
        <f t="shared" si="1"/>
        <v/>
      </c>
      <c r="H28" s="7"/>
      <c r="I28" s="7"/>
      <c r="J28" s="11">
        <f t="shared" si="2"/>
        <v>0</v>
      </c>
      <c r="K28" s="9">
        <v>1</v>
      </c>
      <c r="L28" s="37">
        <f t="shared" si="3"/>
        <v>0</v>
      </c>
      <c r="M28" s="201"/>
      <c r="N28" s="201"/>
      <c r="O28" s="201"/>
      <c r="P28" s="201"/>
      <c r="Q28" s="202"/>
    </row>
    <row r="29" spans="1:17">
      <c r="A29" s="13"/>
      <c r="B29" s="10"/>
      <c r="C29" s="7"/>
      <c r="D29" s="7"/>
      <c r="E29" s="7"/>
      <c r="F29" s="37">
        <f t="shared" ca="1" si="0"/>
        <v>0</v>
      </c>
      <c r="G29" s="11" t="str">
        <f t="shared" si="1"/>
        <v/>
      </c>
      <c r="H29" s="7"/>
      <c r="I29" s="7"/>
      <c r="J29" s="11">
        <f t="shared" si="2"/>
        <v>0</v>
      </c>
      <c r="K29" s="9">
        <v>1</v>
      </c>
      <c r="L29" s="37">
        <f t="shared" si="3"/>
        <v>0</v>
      </c>
      <c r="M29" s="201"/>
      <c r="N29" s="201"/>
      <c r="O29" s="201"/>
      <c r="P29" s="201"/>
      <c r="Q29" s="202"/>
    </row>
    <row r="30" spans="1:17">
      <c r="A30" s="13"/>
      <c r="B30" s="10"/>
      <c r="C30" s="7"/>
      <c r="D30" s="7"/>
      <c r="E30" s="7"/>
      <c r="F30" s="37">
        <f t="shared" ca="1" si="0"/>
        <v>0</v>
      </c>
      <c r="G30" s="11" t="str">
        <f t="shared" si="1"/>
        <v/>
      </c>
      <c r="H30" s="7"/>
      <c r="I30" s="7"/>
      <c r="J30" s="11">
        <f t="shared" si="2"/>
        <v>0</v>
      </c>
      <c r="K30" s="9">
        <v>1</v>
      </c>
      <c r="L30" s="37">
        <f t="shared" si="3"/>
        <v>0</v>
      </c>
      <c r="M30" s="201"/>
      <c r="N30" s="201"/>
      <c r="O30" s="201"/>
      <c r="P30" s="201"/>
      <c r="Q30" s="202"/>
    </row>
    <row r="31" spans="1:17">
      <c r="A31" s="13"/>
      <c r="B31" s="10"/>
      <c r="C31" s="7"/>
      <c r="D31" s="7"/>
      <c r="E31" s="7"/>
      <c r="F31" s="37">
        <f t="shared" ca="1" si="0"/>
        <v>0</v>
      </c>
      <c r="G31" s="11" t="str">
        <f t="shared" si="1"/>
        <v/>
      </c>
      <c r="H31" s="7"/>
      <c r="I31" s="7"/>
      <c r="J31" s="11">
        <f t="shared" si="2"/>
        <v>0</v>
      </c>
      <c r="K31" s="9">
        <v>1</v>
      </c>
      <c r="L31" s="37">
        <f t="shared" si="3"/>
        <v>0</v>
      </c>
      <c r="M31" s="201"/>
      <c r="N31" s="201"/>
      <c r="O31" s="201"/>
      <c r="P31" s="201"/>
      <c r="Q31" s="202"/>
    </row>
    <row r="32" spans="1:17">
      <c r="A32" s="13"/>
      <c r="B32" s="10"/>
      <c r="C32" s="7"/>
      <c r="D32" s="7"/>
      <c r="E32" s="7"/>
      <c r="F32" s="37">
        <f t="shared" ca="1" si="0"/>
        <v>0</v>
      </c>
      <c r="G32" s="11" t="str">
        <f t="shared" si="1"/>
        <v/>
      </c>
      <c r="H32" s="7"/>
      <c r="I32" s="7"/>
      <c r="J32" s="11">
        <f t="shared" si="2"/>
        <v>0</v>
      </c>
      <c r="K32" s="9">
        <v>1</v>
      </c>
      <c r="L32" s="37">
        <f t="shared" si="3"/>
        <v>0</v>
      </c>
      <c r="M32" s="201"/>
      <c r="N32" s="201"/>
      <c r="O32" s="201"/>
      <c r="P32" s="201"/>
      <c r="Q32" s="202"/>
    </row>
    <row r="33" spans="1:17">
      <c r="A33" s="13"/>
      <c r="B33" s="10"/>
      <c r="C33" s="7"/>
      <c r="D33" s="7"/>
      <c r="E33" s="7"/>
      <c r="F33" s="37">
        <f t="shared" ca="1" si="0"/>
        <v>0</v>
      </c>
      <c r="G33" s="11" t="str">
        <f t="shared" si="1"/>
        <v/>
      </c>
      <c r="H33" s="7"/>
      <c r="I33" s="7"/>
      <c r="J33" s="11">
        <f t="shared" si="2"/>
        <v>0</v>
      </c>
      <c r="K33" s="9">
        <v>1</v>
      </c>
      <c r="L33" s="37">
        <f t="shared" si="3"/>
        <v>0</v>
      </c>
      <c r="M33" s="201"/>
      <c r="N33" s="201"/>
      <c r="O33" s="201"/>
      <c r="P33" s="201"/>
      <c r="Q33" s="202"/>
    </row>
    <row r="34" spans="1:17">
      <c r="A34" s="13"/>
      <c r="B34" s="10"/>
      <c r="C34" s="7"/>
      <c r="D34" s="7"/>
      <c r="E34" s="7"/>
      <c r="F34" s="37">
        <f t="shared" ca="1" si="0"/>
        <v>0</v>
      </c>
      <c r="G34" s="11" t="str">
        <f t="shared" si="1"/>
        <v/>
      </c>
      <c r="H34" s="7"/>
      <c r="I34" s="7"/>
      <c r="J34" s="11">
        <f t="shared" si="2"/>
        <v>0</v>
      </c>
      <c r="K34" s="9">
        <v>1</v>
      </c>
      <c r="L34" s="37">
        <f t="shared" si="3"/>
        <v>0</v>
      </c>
      <c r="M34" s="201"/>
      <c r="N34" s="201"/>
      <c r="O34" s="201"/>
      <c r="P34" s="201"/>
      <c r="Q34" s="202"/>
    </row>
    <row r="35" spans="1:17">
      <c r="A35" s="13"/>
      <c r="B35" s="10"/>
      <c r="C35" s="7"/>
      <c r="D35" s="7"/>
      <c r="E35" s="7"/>
      <c r="F35" s="37">
        <f t="shared" ca="1" si="0"/>
        <v>0</v>
      </c>
      <c r="G35" s="11" t="str">
        <f t="shared" si="1"/>
        <v/>
      </c>
      <c r="H35" s="7"/>
      <c r="I35" s="7"/>
      <c r="J35" s="11">
        <f t="shared" si="2"/>
        <v>0</v>
      </c>
      <c r="K35" s="9">
        <v>1</v>
      </c>
      <c r="L35" s="37">
        <f t="shared" si="3"/>
        <v>0</v>
      </c>
      <c r="M35" s="201"/>
      <c r="N35" s="201"/>
      <c r="O35" s="201"/>
      <c r="P35" s="201"/>
      <c r="Q35" s="202"/>
    </row>
    <row r="36" spans="1:17">
      <c r="A36" s="13"/>
      <c r="B36" s="10"/>
      <c r="C36" s="7"/>
      <c r="D36" s="7"/>
      <c r="E36" s="7"/>
      <c r="F36" s="37">
        <f t="shared" ca="1" si="0"/>
        <v>0</v>
      </c>
      <c r="G36" s="11" t="str">
        <f t="shared" si="1"/>
        <v/>
      </c>
      <c r="H36" s="7"/>
      <c r="I36" s="7"/>
      <c r="J36" s="11">
        <f t="shared" si="2"/>
        <v>0</v>
      </c>
      <c r="K36" s="9">
        <v>1</v>
      </c>
      <c r="L36" s="37">
        <f t="shared" si="3"/>
        <v>0</v>
      </c>
      <c r="M36" s="201"/>
      <c r="N36" s="201"/>
      <c r="O36" s="201"/>
      <c r="P36" s="201"/>
      <c r="Q36" s="202"/>
    </row>
    <row r="37" spans="1:17">
      <c r="A37" s="13"/>
      <c r="B37" s="10"/>
      <c r="C37" s="7"/>
      <c r="D37" s="7"/>
      <c r="E37" s="7"/>
      <c r="F37" s="37">
        <f t="shared" ca="1" si="0"/>
        <v>0</v>
      </c>
      <c r="G37" s="11" t="str">
        <f t="shared" si="1"/>
        <v/>
      </c>
      <c r="H37" s="7"/>
      <c r="I37" s="7"/>
      <c r="J37" s="11">
        <f t="shared" si="2"/>
        <v>0</v>
      </c>
      <c r="K37" s="9">
        <v>1</v>
      </c>
      <c r="L37" s="37">
        <f t="shared" si="3"/>
        <v>0</v>
      </c>
      <c r="M37" s="201"/>
      <c r="N37" s="201"/>
      <c r="O37" s="201"/>
      <c r="P37" s="201"/>
      <c r="Q37" s="202"/>
    </row>
    <row r="38" spans="1:17">
      <c r="A38" s="13"/>
      <c r="B38" s="10"/>
      <c r="C38" s="7"/>
      <c r="D38" s="7"/>
      <c r="E38" s="7"/>
      <c r="F38" s="37">
        <f t="shared" ca="1" si="0"/>
        <v>0</v>
      </c>
      <c r="G38" s="11" t="str">
        <f t="shared" si="1"/>
        <v/>
      </c>
      <c r="H38" s="7"/>
      <c r="I38" s="7"/>
      <c r="J38" s="11">
        <f t="shared" si="2"/>
        <v>0</v>
      </c>
      <c r="K38" s="9">
        <v>1</v>
      </c>
      <c r="L38" s="37">
        <f t="shared" si="3"/>
        <v>0</v>
      </c>
      <c r="M38" s="201"/>
      <c r="N38" s="201"/>
      <c r="O38" s="201"/>
      <c r="P38" s="201"/>
      <c r="Q38" s="202"/>
    </row>
    <row r="39" spans="1:17">
      <c r="A39" s="13"/>
      <c r="B39" s="10"/>
      <c r="C39" s="7"/>
      <c r="D39" s="7"/>
      <c r="E39" s="7"/>
      <c r="F39" s="37">
        <f t="shared" ca="1" si="0"/>
        <v>0</v>
      </c>
      <c r="G39" s="11" t="str">
        <f t="shared" si="1"/>
        <v/>
      </c>
      <c r="H39" s="7"/>
      <c r="I39" s="7"/>
      <c r="J39" s="11">
        <f t="shared" si="2"/>
        <v>0</v>
      </c>
      <c r="K39" s="9">
        <v>1</v>
      </c>
      <c r="L39" s="37">
        <f t="shared" si="3"/>
        <v>0</v>
      </c>
      <c r="M39" s="201"/>
      <c r="N39" s="201"/>
      <c r="O39" s="201"/>
      <c r="P39" s="201"/>
      <c r="Q39" s="202"/>
    </row>
    <row r="40" spans="1:17" ht="15.75" thickBot="1">
      <c r="A40" s="13"/>
      <c r="B40" s="10"/>
      <c r="C40" s="7"/>
      <c r="D40" s="7"/>
      <c r="E40" s="7"/>
      <c r="F40" s="37">
        <f t="shared" ca="1" si="0"/>
        <v>0</v>
      </c>
      <c r="G40" s="11" t="str">
        <f t="shared" si="1"/>
        <v/>
      </c>
      <c r="H40" s="7"/>
      <c r="I40" s="7"/>
      <c r="J40" s="11">
        <f t="shared" si="2"/>
        <v>0</v>
      </c>
      <c r="K40" s="9">
        <v>1</v>
      </c>
      <c r="L40" s="37">
        <f t="shared" si="3"/>
        <v>0</v>
      </c>
      <c r="M40" s="201"/>
      <c r="N40" s="201"/>
      <c r="O40" s="201"/>
      <c r="P40" s="201"/>
      <c r="Q40" s="202"/>
    </row>
    <row r="41" spans="1:17">
      <c r="A41" s="13"/>
      <c r="B41" s="10"/>
      <c r="C41" s="7"/>
      <c r="D41" s="7"/>
      <c r="E41" s="7"/>
      <c r="F41" s="37">
        <f t="shared" ca="1" si="0"/>
        <v>0</v>
      </c>
      <c r="G41" s="11" t="str">
        <f t="shared" si="1"/>
        <v/>
      </c>
      <c r="H41" s="7"/>
      <c r="I41" s="7"/>
      <c r="J41" s="11">
        <f t="shared" si="2"/>
        <v>0</v>
      </c>
      <c r="K41" s="9">
        <v>1</v>
      </c>
      <c r="L41" s="37">
        <f t="shared" si="3"/>
        <v>0</v>
      </c>
      <c r="M41" s="179" t="s">
        <v>207</v>
      </c>
      <c r="N41" s="180"/>
      <c r="O41" s="180"/>
      <c r="P41" s="180"/>
      <c r="Q41" s="181"/>
    </row>
    <row r="42" spans="1:17">
      <c r="A42" s="13"/>
      <c r="B42" s="10"/>
      <c r="C42" s="7"/>
      <c r="D42" s="7"/>
      <c r="E42" s="7"/>
      <c r="F42" s="37">
        <f t="shared" ca="1" si="0"/>
        <v>0</v>
      </c>
      <c r="G42" s="11" t="str">
        <f t="shared" si="1"/>
        <v/>
      </c>
      <c r="H42" s="7"/>
      <c r="I42" s="7"/>
      <c r="J42" s="11">
        <f t="shared" si="2"/>
        <v>0</v>
      </c>
      <c r="K42" s="9">
        <v>1</v>
      </c>
      <c r="L42" s="37">
        <f t="shared" si="3"/>
        <v>0</v>
      </c>
      <c r="M42" s="182"/>
      <c r="N42" s="182"/>
      <c r="O42" s="182"/>
      <c r="P42" s="182"/>
      <c r="Q42" s="183"/>
    </row>
    <row r="43" spans="1:17" ht="15.75" thickBot="1">
      <c r="A43" s="14"/>
      <c r="B43" s="15"/>
      <c r="C43" s="16"/>
      <c r="D43" s="16"/>
      <c r="E43" s="16"/>
      <c r="F43" s="66">
        <f t="shared" ca="1" si="0"/>
        <v>0</v>
      </c>
      <c r="G43" s="11" t="str">
        <f t="shared" si="1"/>
        <v/>
      </c>
      <c r="H43" s="16"/>
      <c r="I43" s="16"/>
      <c r="J43" s="65">
        <f t="shared" si="2"/>
        <v>0</v>
      </c>
      <c r="K43" s="17">
        <v>1</v>
      </c>
      <c r="L43" s="66">
        <f t="shared" si="3"/>
        <v>0</v>
      </c>
      <c r="M43" s="184"/>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heet="1" objects="1" scenarios="1" selectLockedCells="1"/>
  <mergeCells count="9">
    <mergeCell ref="M41:Q43"/>
    <mergeCell ref="A44:Q44"/>
    <mergeCell ref="C45:L45"/>
    <mergeCell ref="N12:O12"/>
    <mergeCell ref="A1:Q1"/>
    <mergeCell ref="A2:Q2"/>
    <mergeCell ref="M6:N6"/>
    <mergeCell ref="M25:Q25"/>
    <mergeCell ref="M26:Q40"/>
  </mergeCells>
  <conditionalFormatting sqref="N8:N11 N17:N23">
    <cfRule type="cellIs" dxfId="147" priority="4" operator="greaterThan">
      <formula>8</formula>
    </cfRule>
  </conditionalFormatting>
  <conditionalFormatting sqref="Q16:Q17">
    <cfRule type="cellIs" dxfId="146" priority="3" operator="greaterThan">
      <formula>$K$2</formula>
    </cfRule>
  </conditionalFormatting>
  <conditionalFormatting sqref="F6:F43 J6:J43 L6:L43">
    <cfRule type="cellIs" dxfId="145" priority="1" operator="lessThan">
      <formula>0.001</formula>
    </cfRule>
  </conditionalFormatting>
  <dataValidations count="4">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3">
      <formula1>unit_number2</formula1>
    </dataValidation>
  </dataValidations>
  <pageMargins left="0.7" right="0.7" top="0.75" bottom="0.75" header="0.3" footer="0.3"/>
  <pageSetup paperSize="262" orientation="landscape" r:id="rId1"/>
  <legacyDrawing r:id="rId2"/>
</worksheet>
</file>

<file path=xl/worksheets/sheet6.xml><?xml version="1.0" encoding="utf-8"?>
<worksheet xmlns="http://schemas.openxmlformats.org/spreadsheetml/2006/main" xmlns:r="http://schemas.openxmlformats.org/officeDocument/2006/relationships">
  <sheetPr>
    <tabColor theme="9" tint="-0.249977111117893"/>
  </sheetPr>
  <dimension ref="A1:Q45"/>
  <sheetViews>
    <sheetView zoomScaleNormal="100" zoomScaleSheetLayoutView="100" workbookViewId="0">
      <pane xSplit="1" ySplit="3" topLeftCell="B4" activePane="bottomRight" state="frozen"/>
      <selection pane="topRight" activeCell="B1" sqref="B1"/>
      <selection pane="bottomLeft" activeCell="A4" sqref="A4"/>
      <selection pane="bottomRight" activeCell="Q14" sqref="Q14:Q15"/>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v>
      </c>
      <c r="D1" s="21"/>
      <c r="E1" s="205" t="s">
        <v>25</v>
      </c>
      <c r="F1" s="205"/>
      <c r="G1" s="205"/>
      <c r="H1" s="205"/>
      <c r="I1" s="205"/>
      <c r="J1" s="21"/>
      <c r="K1" s="21"/>
      <c r="L1" s="21"/>
      <c r="M1" s="21"/>
      <c r="N1" s="21"/>
      <c r="O1" s="21"/>
      <c r="P1" s="21"/>
      <c r="Q1" s="22"/>
    </row>
    <row r="2" spans="1:17" ht="15.75" thickBot="1">
      <c r="A2" s="23"/>
      <c r="B2" s="24" t="s">
        <v>49</v>
      </c>
      <c r="C2" s="4">
        <v>1</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28">
        <v>1</v>
      </c>
      <c r="B6" s="129" t="s">
        <v>281</v>
      </c>
      <c r="C6" s="130">
        <v>115</v>
      </c>
      <c r="D6" s="131" t="s">
        <v>47</v>
      </c>
      <c r="E6" s="132" t="s">
        <v>11</v>
      </c>
      <c r="F6" s="37">
        <f ca="1">SUMIF(type1,E6,bulbwatts)</f>
        <v>0.25</v>
      </c>
      <c r="G6" s="11">
        <f ca="1">IF(H6&gt;0,J6*F6,"")</f>
        <v>200</v>
      </c>
      <c r="H6" s="7">
        <v>8</v>
      </c>
      <c r="I6" s="7">
        <v>100</v>
      </c>
      <c r="J6" s="11">
        <f>H6*I6</f>
        <v>800</v>
      </c>
      <c r="K6" s="9">
        <v>1</v>
      </c>
      <c r="L6" s="38">
        <f ca="1">IF(H6&gt;0,((J6*F6)/120)*K6,0)</f>
        <v>1.6666666666666667</v>
      </c>
      <c r="M6" s="203" t="s">
        <v>50</v>
      </c>
      <c r="N6" s="204"/>
      <c r="O6" s="39"/>
      <c r="P6" s="40" t="s">
        <v>53</v>
      </c>
      <c r="Q6" s="41"/>
    </row>
    <row r="7" spans="1:17" ht="15.75" thickBot="1">
      <c r="A7" s="128">
        <v>2</v>
      </c>
      <c r="B7" s="129" t="s">
        <v>282</v>
      </c>
      <c r="C7" s="130">
        <v>115</v>
      </c>
      <c r="D7" s="131" t="s">
        <v>47</v>
      </c>
      <c r="E7" s="131" t="s">
        <v>11</v>
      </c>
      <c r="F7" s="37">
        <f t="shared" ref="F7:F43" ca="1" si="0">SUMIF(type1,E7,bulbwatts)</f>
        <v>0.25</v>
      </c>
      <c r="G7" s="11">
        <f t="shared" ref="G7:G43" ca="1" si="1">IF(H7&gt;0,J7*F7,"")</f>
        <v>200</v>
      </c>
      <c r="H7" s="7">
        <v>8</v>
      </c>
      <c r="I7" s="7">
        <v>100</v>
      </c>
      <c r="J7" s="11">
        <f t="shared" ref="J7:J43" si="2">H7*I7</f>
        <v>800</v>
      </c>
      <c r="K7" s="9">
        <v>1</v>
      </c>
      <c r="L7" s="38">
        <f t="shared" ref="L7:L43" ca="1" si="3">IF(H7&gt;0,((J7*F7)/120)*K7,0)</f>
        <v>1.6666666666666667</v>
      </c>
      <c r="M7" s="42" t="s">
        <v>26</v>
      </c>
      <c r="N7" s="42" t="s">
        <v>51</v>
      </c>
      <c r="O7" s="43"/>
      <c r="P7" s="44" t="s">
        <v>65</v>
      </c>
      <c r="Q7" s="45">
        <f ca="1">SUM(N8:N23)</f>
        <v>26.666666666666671</v>
      </c>
    </row>
    <row r="8" spans="1:17">
      <c r="A8" s="128">
        <v>3</v>
      </c>
      <c r="B8" s="129" t="s">
        <v>283</v>
      </c>
      <c r="C8" s="130">
        <v>115</v>
      </c>
      <c r="D8" s="131" t="s">
        <v>47</v>
      </c>
      <c r="E8" s="131" t="s">
        <v>11</v>
      </c>
      <c r="F8" s="37">
        <f t="shared" ca="1" si="0"/>
        <v>0.25</v>
      </c>
      <c r="G8" s="11">
        <f t="shared" ca="1" si="1"/>
        <v>200</v>
      </c>
      <c r="H8" s="7">
        <v>8</v>
      </c>
      <c r="I8" s="7">
        <v>100</v>
      </c>
      <c r="J8" s="11">
        <f t="shared" si="2"/>
        <v>800</v>
      </c>
      <c r="K8" s="9">
        <v>1</v>
      </c>
      <c r="L8" s="38">
        <f t="shared" ca="1" si="3"/>
        <v>1.6666666666666667</v>
      </c>
      <c r="M8" s="5">
        <v>1</v>
      </c>
      <c r="N8" s="46">
        <f ca="1">SUMIF(A6:A43,M8,L6:L43)</f>
        <v>1.6666666666666667</v>
      </c>
      <c r="O8" s="43"/>
      <c r="P8" s="47"/>
      <c r="Q8" s="48"/>
    </row>
    <row r="9" spans="1:17">
      <c r="A9" s="128">
        <v>4</v>
      </c>
      <c r="B9" s="129" t="s">
        <v>284</v>
      </c>
      <c r="C9" s="130">
        <v>115</v>
      </c>
      <c r="D9" s="131" t="s">
        <v>47</v>
      </c>
      <c r="E9" s="131" t="s">
        <v>11</v>
      </c>
      <c r="F9" s="37">
        <f t="shared" ca="1" si="0"/>
        <v>0.25</v>
      </c>
      <c r="G9" s="11">
        <f t="shared" ca="1" si="1"/>
        <v>200</v>
      </c>
      <c r="H9" s="7">
        <v>8</v>
      </c>
      <c r="I9" s="7">
        <v>100</v>
      </c>
      <c r="J9" s="11">
        <f t="shared" si="2"/>
        <v>800</v>
      </c>
      <c r="K9" s="9">
        <v>1</v>
      </c>
      <c r="L9" s="38">
        <f t="shared" ca="1" si="3"/>
        <v>1.6666666666666667</v>
      </c>
      <c r="M9" s="5">
        <v>2</v>
      </c>
      <c r="N9" s="46">
        <f ca="1">SUMIF(A6:A43,M9,L6:L43)</f>
        <v>1.6666666666666667</v>
      </c>
      <c r="O9" s="43"/>
      <c r="P9" s="47"/>
      <c r="Q9" s="48"/>
    </row>
    <row r="10" spans="1:17">
      <c r="A10" s="128">
        <v>5</v>
      </c>
      <c r="B10" s="129" t="s">
        <v>285</v>
      </c>
      <c r="C10" s="130">
        <v>115</v>
      </c>
      <c r="D10" s="131" t="s">
        <v>47</v>
      </c>
      <c r="E10" s="131" t="s">
        <v>11</v>
      </c>
      <c r="F10" s="37">
        <f t="shared" ca="1" si="0"/>
        <v>0.25</v>
      </c>
      <c r="G10" s="11">
        <f t="shared" ca="1" si="1"/>
        <v>200</v>
      </c>
      <c r="H10" s="7">
        <v>8</v>
      </c>
      <c r="I10" s="7">
        <v>100</v>
      </c>
      <c r="J10" s="11">
        <f t="shared" si="2"/>
        <v>800</v>
      </c>
      <c r="K10" s="9">
        <v>1</v>
      </c>
      <c r="L10" s="38">
        <f t="shared" ca="1" si="3"/>
        <v>1.6666666666666667</v>
      </c>
      <c r="M10" s="5">
        <v>3</v>
      </c>
      <c r="N10" s="46">
        <f ca="1">SUMIF(A6:A43,M10,L6:L43)</f>
        <v>1.6666666666666667</v>
      </c>
      <c r="O10" s="43"/>
      <c r="P10" s="47"/>
      <c r="Q10" s="48"/>
    </row>
    <row r="11" spans="1:17">
      <c r="A11" s="128">
        <v>6</v>
      </c>
      <c r="B11" s="129" t="s">
        <v>286</v>
      </c>
      <c r="C11" s="130">
        <v>115</v>
      </c>
      <c r="D11" s="131" t="s">
        <v>47</v>
      </c>
      <c r="E11" s="131" t="s">
        <v>11</v>
      </c>
      <c r="F11" s="37">
        <f t="shared" ca="1" si="0"/>
        <v>0.25</v>
      </c>
      <c r="G11" s="11">
        <f t="shared" ca="1" si="1"/>
        <v>200</v>
      </c>
      <c r="H11" s="7">
        <v>8</v>
      </c>
      <c r="I11" s="7">
        <v>100</v>
      </c>
      <c r="J11" s="11">
        <f t="shared" si="2"/>
        <v>800</v>
      </c>
      <c r="K11" s="9">
        <v>1</v>
      </c>
      <c r="L11" s="38">
        <f t="shared" ca="1" si="3"/>
        <v>1.6666666666666667</v>
      </c>
      <c r="M11" s="5">
        <v>4</v>
      </c>
      <c r="N11" s="46">
        <f ca="1">SUMIF(A6:A43,M11,L6:L43)</f>
        <v>1.6666666666666667</v>
      </c>
      <c r="O11" s="43"/>
      <c r="P11" s="47"/>
      <c r="Q11" s="48"/>
    </row>
    <row r="12" spans="1:17">
      <c r="A12" s="128">
        <v>7</v>
      </c>
      <c r="B12" s="129" t="s">
        <v>287</v>
      </c>
      <c r="C12" s="130">
        <v>115</v>
      </c>
      <c r="D12" s="131" t="s">
        <v>47</v>
      </c>
      <c r="E12" s="131" t="s">
        <v>11</v>
      </c>
      <c r="F12" s="37">
        <f t="shared" ca="1" si="0"/>
        <v>0.25</v>
      </c>
      <c r="G12" s="11">
        <f t="shared" ca="1" si="1"/>
        <v>200</v>
      </c>
      <c r="H12" s="7">
        <v>8</v>
      </c>
      <c r="I12" s="7">
        <v>100</v>
      </c>
      <c r="J12" s="11">
        <f t="shared" si="2"/>
        <v>800</v>
      </c>
      <c r="K12" s="9">
        <v>1</v>
      </c>
      <c r="L12" s="38">
        <f t="shared" ca="1" si="3"/>
        <v>1.6666666666666667</v>
      </c>
      <c r="M12" s="5">
        <v>5</v>
      </c>
      <c r="N12" s="46">
        <f ca="1">SUMIF(A6:A43,M12,L6:L43)</f>
        <v>1.6666666666666667</v>
      </c>
      <c r="O12" s="43"/>
      <c r="P12" s="47"/>
      <c r="Q12" s="48"/>
    </row>
    <row r="13" spans="1:17" ht="15.75" thickBot="1">
      <c r="A13" s="128">
        <v>8</v>
      </c>
      <c r="B13" s="129" t="s">
        <v>288</v>
      </c>
      <c r="C13" s="130">
        <v>115</v>
      </c>
      <c r="D13" s="131" t="s">
        <v>47</v>
      </c>
      <c r="E13" s="131" t="s">
        <v>11</v>
      </c>
      <c r="F13" s="37">
        <f t="shared" ca="1" si="0"/>
        <v>0.25</v>
      </c>
      <c r="G13" s="11">
        <f t="shared" ca="1" si="1"/>
        <v>200</v>
      </c>
      <c r="H13" s="7">
        <v>8</v>
      </c>
      <c r="I13" s="7">
        <v>100</v>
      </c>
      <c r="J13" s="11">
        <f t="shared" si="2"/>
        <v>800</v>
      </c>
      <c r="K13" s="9">
        <v>1</v>
      </c>
      <c r="L13" s="38">
        <f t="shared" ca="1" si="3"/>
        <v>1.6666666666666667</v>
      </c>
      <c r="M13" s="5">
        <v>6</v>
      </c>
      <c r="N13" s="46">
        <f ca="1">SUMIF(A6:A43,M13,L6:L43)</f>
        <v>1.6666666666666667</v>
      </c>
      <c r="O13" s="43"/>
      <c r="P13" s="47"/>
      <c r="Q13" s="48"/>
    </row>
    <row r="14" spans="1:17">
      <c r="A14" s="128">
        <v>9</v>
      </c>
      <c r="B14" s="129" t="s">
        <v>289</v>
      </c>
      <c r="C14" s="130">
        <v>115</v>
      </c>
      <c r="D14" s="131" t="s">
        <v>47</v>
      </c>
      <c r="E14" s="131" t="s">
        <v>11</v>
      </c>
      <c r="F14" s="37">
        <f t="shared" ca="1" si="0"/>
        <v>0.25</v>
      </c>
      <c r="G14" s="11">
        <f t="shared" ca="1" si="1"/>
        <v>200</v>
      </c>
      <c r="H14" s="7">
        <v>8</v>
      </c>
      <c r="I14" s="7">
        <v>100</v>
      </c>
      <c r="J14" s="11">
        <f t="shared" si="2"/>
        <v>800</v>
      </c>
      <c r="K14" s="9">
        <v>1</v>
      </c>
      <c r="L14" s="38">
        <f t="shared" ca="1" si="3"/>
        <v>1.6666666666666667</v>
      </c>
      <c r="M14" s="5">
        <v>7</v>
      </c>
      <c r="N14" s="46">
        <f ca="1">SUMIF(A6:A43,M14,L6:L43)</f>
        <v>1.6666666666666667</v>
      </c>
      <c r="O14" s="43"/>
      <c r="P14" s="49" t="s">
        <v>54</v>
      </c>
      <c r="Q14" s="206">
        <f ca="1">SUM(N8:N15)</f>
        <v>13.333333333333332</v>
      </c>
    </row>
    <row r="15" spans="1:17" ht="15.75" thickBot="1">
      <c r="A15" s="128">
        <v>10</v>
      </c>
      <c r="B15" s="129" t="s">
        <v>290</v>
      </c>
      <c r="C15" s="130">
        <v>115</v>
      </c>
      <c r="D15" s="131" t="s">
        <v>47</v>
      </c>
      <c r="E15" s="131" t="s">
        <v>11</v>
      </c>
      <c r="F15" s="37">
        <f t="shared" ca="1" si="0"/>
        <v>0.25</v>
      </c>
      <c r="G15" s="11">
        <f t="shared" ca="1" si="1"/>
        <v>200</v>
      </c>
      <c r="H15" s="7">
        <v>8</v>
      </c>
      <c r="I15" s="7">
        <v>100</v>
      </c>
      <c r="J15" s="11">
        <f t="shared" si="2"/>
        <v>800</v>
      </c>
      <c r="K15" s="9">
        <v>1</v>
      </c>
      <c r="L15" s="38">
        <f t="shared" ca="1" si="3"/>
        <v>1.6666666666666667</v>
      </c>
      <c r="M15" s="5">
        <v>8</v>
      </c>
      <c r="N15" s="46">
        <f ca="1">SUMIF(A6:A43,M15,L6:L43)</f>
        <v>1.6666666666666667</v>
      </c>
      <c r="O15" s="43"/>
      <c r="P15" s="50" t="s">
        <v>55</v>
      </c>
      <c r="Q15" s="207"/>
    </row>
    <row r="16" spans="1:17">
      <c r="A16" s="128">
        <v>11</v>
      </c>
      <c r="B16" s="129" t="s">
        <v>291</v>
      </c>
      <c r="C16" s="130">
        <v>115</v>
      </c>
      <c r="D16" s="131" t="s">
        <v>47</v>
      </c>
      <c r="E16" s="131" t="s">
        <v>11</v>
      </c>
      <c r="F16" s="37">
        <f t="shared" ca="1" si="0"/>
        <v>0.25</v>
      </c>
      <c r="G16" s="11">
        <f t="shared" ca="1" si="1"/>
        <v>200</v>
      </c>
      <c r="H16" s="7">
        <v>8</v>
      </c>
      <c r="I16" s="7">
        <v>100</v>
      </c>
      <c r="J16" s="11">
        <f t="shared" si="2"/>
        <v>800</v>
      </c>
      <c r="K16" s="9">
        <v>1</v>
      </c>
      <c r="L16" s="38">
        <f t="shared" ca="1" si="3"/>
        <v>1.6666666666666667</v>
      </c>
      <c r="M16" s="6">
        <v>9</v>
      </c>
      <c r="N16" s="51">
        <f ca="1">SUMIF(A6:A43,M16,L6:L43)</f>
        <v>1.6666666666666667</v>
      </c>
      <c r="O16" s="43"/>
      <c r="P16" s="52" t="s">
        <v>56</v>
      </c>
      <c r="Q16" s="206">
        <f ca="1">SUM(N16:N23)</f>
        <v>13.333333333333332</v>
      </c>
    </row>
    <row r="17" spans="1:17" ht="15.75" thickBot="1">
      <c r="A17" s="128">
        <v>12</v>
      </c>
      <c r="B17" s="129" t="s">
        <v>292</v>
      </c>
      <c r="C17" s="130">
        <v>115</v>
      </c>
      <c r="D17" s="131" t="s">
        <v>47</v>
      </c>
      <c r="E17" s="131" t="s">
        <v>11</v>
      </c>
      <c r="F17" s="37">
        <f t="shared" ca="1" si="0"/>
        <v>0.25</v>
      </c>
      <c r="G17" s="11">
        <f t="shared" ca="1" si="1"/>
        <v>200</v>
      </c>
      <c r="H17" s="7">
        <v>8</v>
      </c>
      <c r="I17" s="7">
        <v>100</v>
      </c>
      <c r="J17" s="11">
        <f t="shared" si="2"/>
        <v>800</v>
      </c>
      <c r="K17" s="9">
        <v>1</v>
      </c>
      <c r="L17" s="38">
        <f t="shared" ca="1" si="3"/>
        <v>1.6666666666666667</v>
      </c>
      <c r="M17" s="6">
        <v>10</v>
      </c>
      <c r="N17" s="51">
        <f ca="1">SUMIF(A6:A43,M17,L6:L43)</f>
        <v>1.6666666666666667</v>
      </c>
      <c r="O17" s="43"/>
      <c r="P17" s="53" t="s">
        <v>55</v>
      </c>
      <c r="Q17" s="207"/>
    </row>
    <row r="18" spans="1:17">
      <c r="A18" s="128">
        <v>13</v>
      </c>
      <c r="B18" s="129" t="s">
        <v>293</v>
      </c>
      <c r="C18" s="130">
        <v>115</v>
      </c>
      <c r="D18" s="131" t="s">
        <v>47</v>
      </c>
      <c r="E18" s="131" t="s">
        <v>11</v>
      </c>
      <c r="F18" s="37">
        <f t="shared" ca="1" si="0"/>
        <v>0.25</v>
      </c>
      <c r="G18" s="11">
        <f t="shared" ca="1" si="1"/>
        <v>200</v>
      </c>
      <c r="H18" s="7">
        <v>8</v>
      </c>
      <c r="I18" s="7">
        <v>100</v>
      </c>
      <c r="J18" s="11">
        <f t="shared" si="2"/>
        <v>800</v>
      </c>
      <c r="K18" s="9">
        <v>1</v>
      </c>
      <c r="L18" s="38">
        <f t="shared" ca="1" si="3"/>
        <v>1.6666666666666667</v>
      </c>
      <c r="M18" s="6">
        <v>11</v>
      </c>
      <c r="N18" s="51">
        <f ca="1">SUMIF(A6:A43,M18,L6:L43)</f>
        <v>1.6666666666666667</v>
      </c>
      <c r="O18" s="43"/>
      <c r="P18" s="54"/>
      <c r="Q18" s="55"/>
    </row>
    <row r="19" spans="1:17">
      <c r="A19" s="128">
        <v>14</v>
      </c>
      <c r="B19" s="129" t="s">
        <v>294</v>
      </c>
      <c r="C19" s="130">
        <v>115</v>
      </c>
      <c r="D19" s="131" t="s">
        <v>47</v>
      </c>
      <c r="E19" s="131" t="s">
        <v>11</v>
      </c>
      <c r="F19" s="37">
        <f t="shared" ca="1" si="0"/>
        <v>0.25</v>
      </c>
      <c r="G19" s="11">
        <f t="shared" ca="1" si="1"/>
        <v>200</v>
      </c>
      <c r="H19" s="7">
        <v>8</v>
      </c>
      <c r="I19" s="7">
        <v>100</v>
      </c>
      <c r="J19" s="11">
        <f t="shared" si="2"/>
        <v>800</v>
      </c>
      <c r="K19" s="9">
        <v>1</v>
      </c>
      <c r="L19" s="38">
        <f t="shared" ca="1" si="3"/>
        <v>1.6666666666666667</v>
      </c>
      <c r="M19" s="6">
        <v>12</v>
      </c>
      <c r="N19" s="51">
        <f ca="1">SUMIF(A6:A43,M19,L6:L43)</f>
        <v>1.6666666666666667</v>
      </c>
      <c r="O19" s="43"/>
      <c r="P19" s="56"/>
      <c r="Q19" s="48"/>
    </row>
    <row r="20" spans="1:17" ht="15.75" thickBot="1">
      <c r="A20" s="128">
        <v>15</v>
      </c>
      <c r="B20" s="129" t="s">
        <v>295</v>
      </c>
      <c r="C20" s="130">
        <v>115</v>
      </c>
      <c r="D20" s="131" t="s">
        <v>47</v>
      </c>
      <c r="E20" s="131" t="s">
        <v>11</v>
      </c>
      <c r="F20" s="37">
        <f t="shared" ca="1" si="0"/>
        <v>0.25</v>
      </c>
      <c r="G20" s="11">
        <f t="shared" ca="1" si="1"/>
        <v>200</v>
      </c>
      <c r="H20" s="7">
        <v>8</v>
      </c>
      <c r="I20" s="7">
        <v>100</v>
      </c>
      <c r="J20" s="11">
        <f t="shared" si="2"/>
        <v>800</v>
      </c>
      <c r="K20" s="9">
        <v>1</v>
      </c>
      <c r="L20" s="38">
        <f t="shared" ca="1" si="3"/>
        <v>1.6666666666666667</v>
      </c>
      <c r="M20" s="6">
        <v>13</v>
      </c>
      <c r="N20" s="51">
        <f ca="1">SUMIF(A6:A43,M20,L6:L43)</f>
        <v>1.6666666666666667</v>
      </c>
      <c r="O20" s="43"/>
      <c r="P20" s="57"/>
      <c r="Q20" s="58"/>
    </row>
    <row r="21" spans="1:17" ht="15.75" thickBot="1">
      <c r="A21" s="128">
        <v>16</v>
      </c>
      <c r="B21" s="129" t="s">
        <v>296</v>
      </c>
      <c r="C21" s="130">
        <v>115</v>
      </c>
      <c r="D21" s="131" t="s">
        <v>47</v>
      </c>
      <c r="E21" s="131" t="s">
        <v>11</v>
      </c>
      <c r="F21" s="37">
        <f t="shared" ca="1" si="0"/>
        <v>0.25</v>
      </c>
      <c r="G21" s="11">
        <f t="shared" ca="1" si="1"/>
        <v>200</v>
      </c>
      <c r="H21" s="7">
        <v>8</v>
      </c>
      <c r="I21" s="7">
        <v>100</v>
      </c>
      <c r="J21" s="11">
        <f t="shared" si="2"/>
        <v>800</v>
      </c>
      <c r="K21" s="9">
        <v>1</v>
      </c>
      <c r="L21" s="38">
        <f t="shared" ca="1" si="3"/>
        <v>1.6666666666666667</v>
      </c>
      <c r="M21" s="6">
        <v>14</v>
      </c>
      <c r="N21" s="51">
        <f ca="1">SUMIF(A6:A43,M21,L6:L43)</f>
        <v>1.6666666666666667</v>
      </c>
      <c r="O21" s="43"/>
      <c r="P21" s="59" t="s">
        <v>57</v>
      </c>
      <c r="Q21" s="60">
        <f ca="1">SUM(G6:G43)</f>
        <v>3200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 ca="1">SUMIF(A6:A43,M22,L6:L43)</f>
        <v>1.6666666666666667</v>
      </c>
      <c r="O22" s="43"/>
      <c r="P22" s="59" t="s">
        <v>35</v>
      </c>
      <c r="Q22" s="61">
        <f>SUM(J6:J43)</f>
        <v>12800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 ca="1">SUMIF(A6:A43,M23,L6:L43)</f>
        <v>1.6666666666666667</v>
      </c>
      <c r="O23" s="62"/>
      <c r="P23" s="59" t="s">
        <v>58</v>
      </c>
      <c r="Q23" s="63">
        <f>SUM(C6:C43)</f>
        <v>1840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t="str">
        <f t="shared" si="1"/>
        <v/>
      </c>
      <c r="H26" s="7"/>
      <c r="I26" s="7"/>
      <c r="J26" s="11">
        <f t="shared" si="2"/>
        <v>0</v>
      </c>
      <c r="K26" s="9">
        <v>1</v>
      </c>
      <c r="L26" s="38">
        <f t="shared" si="3"/>
        <v>0</v>
      </c>
      <c r="M26" s="209"/>
      <c r="N26" s="199"/>
      <c r="O26" s="199"/>
      <c r="P26" s="199"/>
      <c r="Q26" s="200"/>
    </row>
    <row r="27" spans="1:17">
      <c r="A27" s="13"/>
      <c r="B27" s="10"/>
      <c r="C27" s="7"/>
      <c r="D27" s="7"/>
      <c r="E27" s="7"/>
      <c r="F27" s="37">
        <f t="shared" ca="1" si="0"/>
        <v>0</v>
      </c>
      <c r="G27" s="11" t="str">
        <f t="shared" si="1"/>
        <v/>
      </c>
      <c r="H27" s="7"/>
      <c r="I27" s="7"/>
      <c r="J27" s="11">
        <f t="shared" si="2"/>
        <v>0</v>
      </c>
      <c r="K27" s="9">
        <v>1</v>
      </c>
      <c r="L27" s="38">
        <f t="shared" si="3"/>
        <v>0</v>
      </c>
      <c r="M27" s="210"/>
      <c r="N27" s="201"/>
      <c r="O27" s="201"/>
      <c r="P27" s="201"/>
      <c r="Q27" s="202"/>
    </row>
    <row r="28" spans="1:17">
      <c r="A28" s="13"/>
      <c r="B28" s="10"/>
      <c r="C28" s="7"/>
      <c r="D28" s="7"/>
      <c r="E28" s="7"/>
      <c r="F28" s="37">
        <f t="shared" ca="1" si="0"/>
        <v>0</v>
      </c>
      <c r="G28" s="11" t="str">
        <f t="shared" si="1"/>
        <v/>
      </c>
      <c r="H28" s="7"/>
      <c r="I28" s="7"/>
      <c r="J28" s="11">
        <f t="shared" si="2"/>
        <v>0</v>
      </c>
      <c r="K28" s="9">
        <v>1</v>
      </c>
      <c r="L28" s="38">
        <f t="shared" si="3"/>
        <v>0</v>
      </c>
      <c r="M28" s="210"/>
      <c r="N28" s="201"/>
      <c r="O28" s="201"/>
      <c r="P28" s="201"/>
      <c r="Q28" s="202"/>
    </row>
    <row r="29" spans="1:17">
      <c r="A29" s="13"/>
      <c r="B29" s="10"/>
      <c r="C29" s="7"/>
      <c r="D29" s="7"/>
      <c r="E29" s="7"/>
      <c r="F29" s="37">
        <f t="shared" ca="1" si="0"/>
        <v>0</v>
      </c>
      <c r="G29" s="11" t="str">
        <f t="shared" si="1"/>
        <v/>
      </c>
      <c r="H29" s="7"/>
      <c r="I29" s="7"/>
      <c r="J29" s="11">
        <f t="shared" si="2"/>
        <v>0</v>
      </c>
      <c r="K29" s="9">
        <v>1</v>
      </c>
      <c r="L29" s="38">
        <f t="shared" si="3"/>
        <v>0</v>
      </c>
      <c r="M29" s="210"/>
      <c r="N29" s="201"/>
      <c r="O29" s="201"/>
      <c r="P29" s="201"/>
      <c r="Q29" s="202"/>
    </row>
    <row r="30" spans="1:17">
      <c r="A30" s="13"/>
      <c r="B30" s="10"/>
      <c r="C30" s="7"/>
      <c r="D30" s="7"/>
      <c r="E30" s="7"/>
      <c r="F30" s="37">
        <f t="shared" ca="1" si="0"/>
        <v>0</v>
      </c>
      <c r="G30" s="11" t="str">
        <f t="shared" si="1"/>
        <v/>
      </c>
      <c r="H30" s="7"/>
      <c r="I30" s="7"/>
      <c r="J30" s="11">
        <f t="shared" si="2"/>
        <v>0</v>
      </c>
      <c r="K30" s="9">
        <v>1</v>
      </c>
      <c r="L30" s="38">
        <f t="shared" si="3"/>
        <v>0</v>
      </c>
      <c r="M30" s="210"/>
      <c r="N30" s="201"/>
      <c r="O30" s="201"/>
      <c r="P30" s="201"/>
      <c r="Q30" s="202"/>
    </row>
    <row r="31" spans="1:17">
      <c r="A31" s="13"/>
      <c r="B31" s="10"/>
      <c r="C31" s="7"/>
      <c r="D31" s="7"/>
      <c r="E31" s="7"/>
      <c r="F31" s="37">
        <f t="shared" ca="1" si="0"/>
        <v>0</v>
      </c>
      <c r="G31" s="11" t="str">
        <f t="shared" si="1"/>
        <v/>
      </c>
      <c r="H31" s="7"/>
      <c r="I31" s="7"/>
      <c r="J31" s="11">
        <f t="shared" si="2"/>
        <v>0</v>
      </c>
      <c r="K31" s="9">
        <v>1</v>
      </c>
      <c r="L31" s="38">
        <f t="shared" si="3"/>
        <v>0</v>
      </c>
      <c r="M31" s="210"/>
      <c r="N31" s="201"/>
      <c r="O31" s="201"/>
      <c r="P31" s="201"/>
      <c r="Q31" s="202"/>
    </row>
    <row r="32" spans="1:17">
      <c r="A32" s="13"/>
      <c r="B32" s="10"/>
      <c r="C32" s="7"/>
      <c r="D32" s="7"/>
      <c r="E32" s="7"/>
      <c r="F32" s="37">
        <f t="shared" ca="1" si="0"/>
        <v>0</v>
      </c>
      <c r="G32" s="11" t="str">
        <f t="shared" si="1"/>
        <v/>
      </c>
      <c r="H32" s="7"/>
      <c r="I32" s="7"/>
      <c r="J32" s="11">
        <f t="shared" si="2"/>
        <v>0</v>
      </c>
      <c r="K32" s="9">
        <v>1</v>
      </c>
      <c r="L32" s="38">
        <f t="shared" si="3"/>
        <v>0</v>
      </c>
      <c r="M32" s="210"/>
      <c r="N32" s="201"/>
      <c r="O32" s="201"/>
      <c r="P32" s="201"/>
      <c r="Q32" s="202"/>
    </row>
    <row r="33" spans="1:17">
      <c r="A33" s="13"/>
      <c r="B33" s="10"/>
      <c r="C33" s="7"/>
      <c r="D33" s="7"/>
      <c r="E33" s="7"/>
      <c r="F33" s="37">
        <f t="shared" ca="1" si="0"/>
        <v>0</v>
      </c>
      <c r="G33" s="11" t="str">
        <f t="shared" si="1"/>
        <v/>
      </c>
      <c r="H33" s="7"/>
      <c r="I33" s="7"/>
      <c r="J33" s="11">
        <f t="shared" si="2"/>
        <v>0</v>
      </c>
      <c r="K33" s="9">
        <v>1</v>
      </c>
      <c r="L33" s="38">
        <f t="shared" si="3"/>
        <v>0</v>
      </c>
      <c r="M33" s="210"/>
      <c r="N33" s="201"/>
      <c r="O33" s="201"/>
      <c r="P33" s="201"/>
      <c r="Q33" s="202"/>
    </row>
    <row r="34" spans="1:17">
      <c r="A34" s="13"/>
      <c r="B34" s="10"/>
      <c r="C34" s="7"/>
      <c r="D34" s="7"/>
      <c r="E34" s="7"/>
      <c r="F34" s="37">
        <f t="shared" ca="1" si="0"/>
        <v>0</v>
      </c>
      <c r="G34" s="11" t="str">
        <f t="shared" si="1"/>
        <v/>
      </c>
      <c r="H34" s="7"/>
      <c r="I34" s="7"/>
      <c r="J34" s="11">
        <f t="shared" si="2"/>
        <v>0</v>
      </c>
      <c r="K34" s="9">
        <v>1</v>
      </c>
      <c r="L34" s="38">
        <f t="shared" si="3"/>
        <v>0</v>
      </c>
      <c r="M34" s="210"/>
      <c r="N34" s="201"/>
      <c r="O34" s="201"/>
      <c r="P34" s="201"/>
      <c r="Q34" s="202"/>
    </row>
    <row r="35" spans="1:17">
      <c r="A35" s="13"/>
      <c r="B35" s="10"/>
      <c r="C35" s="7"/>
      <c r="D35" s="7"/>
      <c r="E35" s="7"/>
      <c r="F35" s="37">
        <f t="shared" ca="1" si="0"/>
        <v>0</v>
      </c>
      <c r="G35" s="11" t="str">
        <f t="shared" si="1"/>
        <v/>
      </c>
      <c r="H35" s="7"/>
      <c r="I35" s="7"/>
      <c r="J35" s="11">
        <f t="shared" si="2"/>
        <v>0</v>
      </c>
      <c r="K35" s="9">
        <v>1</v>
      </c>
      <c r="L35" s="38">
        <f t="shared" si="3"/>
        <v>0</v>
      </c>
      <c r="M35" s="210"/>
      <c r="N35" s="201"/>
      <c r="O35" s="201"/>
      <c r="P35" s="201"/>
      <c r="Q35" s="202"/>
    </row>
    <row r="36" spans="1:17">
      <c r="A36" s="13"/>
      <c r="B36" s="10"/>
      <c r="C36" s="7"/>
      <c r="D36" s="7"/>
      <c r="E36" s="7"/>
      <c r="F36" s="37">
        <f t="shared" ca="1" si="0"/>
        <v>0</v>
      </c>
      <c r="G36" s="11" t="str">
        <f t="shared" si="1"/>
        <v/>
      </c>
      <c r="H36" s="7"/>
      <c r="I36" s="7"/>
      <c r="J36" s="11">
        <f t="shared" si="2"/>
        <v>0</v>
      </c>
      <c r="K36" s="9">
        <v>1</v>
      </c>
      <c r="L36" s="38">
        <f t="shared" si="3"/>
        <v>0</v>
      </c>
      <c r="M36" s="210"/>
      <c r="N36" s="201"/>
      <c r="O36" s="201"/>
      <c r="P36" s="201"/>
      <c r="Q36" s="202"/>
    </row>
    <row r="37" spans="1:17">
      <c r="A37" s="13"/>
      <c r="B37" s="10"/>
      <c r="C37" s="7"/>
      <c r="D37" s="7"/>
      <c r="E37" s="7"/>
      <c r="F37" s="37">
        <f t="shared" ca="1" si="0"/>
        <v>0</v>
      </c>
      <c r="G37" s="11" t="str">
        <f t="shared" si="1"/>
        <v/>
      </c>
      <c r="H37" s="7"/>
      <c r="I37" s="7"/>
      <c r="J37" s="11">
        <f t="shared" si="2"/>
        <v>0</v>
      </c>
      <c r="K37" s="9">
        <v>1</v>
      </c>
      <c r="L37" s="38">
        <f t="shared" si="3"/>
        <v>0</v>
      </c>
      <c r="M37" s="210"/>
      <c r="N37" s="201"/>
      <c r="O37" s="201"/>
      <c r="P37" s="201"/>
      <c r="Q37" s="202"/>
    </row>
    <row r="38" spans="1:17">
      <c r="A38" s="13"/>
      <c r="B38" s="10"/>
      <c r="C38" s="7"/>
      <c r="D38" s="7"/>
      <c r="E38" s="7"/>
      <c r="F38" s="37">
        <f t="shared" ca="1" si="0"/>
        <v>0</v>
      </c>
      <c r="G38" s="11" t="str">
        <f t="shared" si="1"/>
        <v/>
      </c>
      <c r="H38" s="7"/>
      <c r="I38" s="7"/>
      <c r="J38" s="11">
        <f t="shared" si="2"/>
        <v>0</v>
      </c>
      <c r="K38" s="9">
        <v>1</v>
      </c>
      <c r="L38" s="38">
        <f t="shared" si="3"/>
        <v>0</v>
      </c>
      <c r="M38" s="210"/>
      <c r="N38" s="201"/>
      <c r="O38" s="201"/>
      <c r="P38" s="201"/>
      <c r="Q38" s="202"/>
    </row>
    <row r="39" spans="1:17">
      <c r="A39" s="13"/>
      <c r="B39" s="10"/>
      <c r="C39" s="7"/>
      <c r="D39" s="7"/>
      <c r="E39" s="7"/>
      <c r="F39" s="37">
        <f t="shared" ca="1" si="0"/>
        <v>0</v>
      </c>
      <c r="G39" s="11" t="str">
        <f t="shared" si="1"/>
        <v/>
      </c>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t="str">
        <f t="shared" si="1"/>
        <v/>
      </c>
      <c r="H40" s="7"/>
      <c r="I40" s="7"/>
      <c r="J40" s="11">
        <f t="shared" si="2"/>
        <v>0</v>
      </c>
      <c r="K40" s="9">
        <v>1</v>
      </c>
      <c r="L40" s="38">
        <f t="shared" si="3"/>
        <v>0</v>
      </c>
      <c r="M40" s="210"/>
      <c r="N40" s="201"/>
      <c r="O40" s="201"/>
      <c r="P40" s="201"/>
      <c r="Q40" s="202"/>
    </row>
    <row r="41" spans="1:17">
      <c r="A41" s="13"/>
      <c r="B41" s="10"/>
      <c r="C41" s="7"/>
      <c r="D41" s="7"/>
      <c r="E41" s="7"/>
      <c r="F41" s="37">
        <f t="shared" ca="1" si="0"/>
        <v>0</v>
      </c>
      <c r="G41" s="11" t="str">
        <f t="shared" si="1"/>
        <v/>
      </c>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t="str">
        <f t="shared" si="1"/>
        <v/>
      </c>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11" t="str">
        <f t="shared" si="1"/>
        <v/>
      </c>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6:N6"/>
    <mergeCell ref="E1:I1"/>
    <mergeCell ref="C45:L45"/>
    <mergeCell ref="Q14:Q15"/>
    <mergeCell ref="Q16:Q17"/>
    <mergeCell ref="A44:Q44"/>
    <mergeCell ref="M25:Q25"/>
    <mergeCell ref="M26:Q40"/>
    <mergeCell ref="M41:Q43"/>
  </mergeCells>
  <conditionalFormatting sqref="N8:N23">
    <cfRule type="cellIs" dxfId="144" priority="8" operator="greaterThan">
      <formula>8</formula>
    </cfRule>
  </conditionalFormatting>
  <conditionalFormatting sqref="Q14:Q17">
    <cfRule type="cellIs" dxfId="143" priority="4" operator="greaterThan">
      <formula>$K$2</formula>
    </cfRule>
  </conditionalFormatting>
  <conditionalFormatting sqref="Q7">
    <cfRule type="cellIs" dxfId="142" priority="3" operator="greaterThan">
      <formula>$I$2</formula>
    </cfRule>
  </conditionalFormatting>
  <conditionalFormatting sqref="F6:F43 J6:J43 L6:L43">
    <cfRule type="cellIs" dxfId="141"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262" orientation="landscape" r:id="rId1"/>
  <legacyDrawing r:id="rId2"/>
</worksheet>
</file>

<file path=xl/worksheets/sheet7.xml><?xml version="1.0" encoding="utf-8"?>
<worksheet xmlns="http://schemas.openxmlformats.org/spreadsheetml/2006/main" xmlns:r="http://schemas.openxmlformats.org/officeDocument/2006/relationships">
  <sheetPr>
    <tabColor theme="8" tint="-0.249977111117893"/>
  </sheetPr>
  <dimension ref="A1:Q45"/>
  <sheetViews>
    <sheetView zoomScaleNormal="100" zoomScaleSheetLayoutView="100" workbookViewId="0">
      <pane xSplit="1" ySplit="3" topLeftCell="B4" activePane="bottomRight" state="frozen"/>
      <selection pane="topRight" activeCell="B1" sqref="B1"/>
      <selection pane="bottomLeft" activeCell="A4" sqref="A4"/>
      <selection pane="bottomRight" activeCell="C22" sqref="C2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2</v>
      </c>
      <c r="D1" s="21"/>
      <c r="E1" s="205" t="s">
        <v>25</v>
      </c>
      <c r="F1" s="205"/>
      <c r="G1" s="205"/>
      <c r="H1" s="205"/>
      <c r="I1" s="205"/>
      <c r="J1" s="21"/>
      <c r="K1" s="21"/>
      <c r="L1" s="21"/>
      <c r="M1" s="21"/>
      <c r="N1" s="21"/>
      <c r="O1" s="21"/>
      <c r="P1" s="21"/>
      <c r="Q1" s="22"/>
    </row>
    <row r="2" spans="1:17" ht="15.75" thickBot="1">
      <c r="A2" s="23"/>
      <c r="B2" s="24" t="s">
        <v>49</v>
      </c>
      <c r="C2" s="4">
        <v>2</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69">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310</v>
      </c>
      <c r="C6" s="130">
        <v>115</v>
      </c>
      <c r="D6" s="131" t="s">
        <v>47</v>
      </c>
      <c r="E6" s="131" t="s">
        <v>11</v>
      </c>
      <c r="F6" s="37">
        <f ca="1">SUMIF(type1,E6,bulbwatts)</f>
        <v>0.25</v>
      </c>
      <c r="G6" s="11">
        <f ca="1">IF(H6&gt;0,J6*F6,"")</f>
        <v>200</v>
      </c>
      <c r="H6" s="7">
        <v>8</v>
      </c>
      <c r="I6" s="7">
        <v>100</v>
      </c>
      <c r="J6" s="11">
        <f>H6*I6</f>
        <v>800</v>
      </c>
      <c r="K6" s="9">
        <v>1</v>
      </c>
      <c r="L6" s="38">
        <f ca="1">IF(H6&gt;0,((J6*F6)/120)*K6,0)</f>
        <v>1.6666666666666667</v>
      </c>
      <c r="M6" s="203" t="s">
        <v>50</v>
      </c>
      <c r="N6" s="204"/>
      <c r="O6" s="39"/>
      <c r="P6" s="40" t="s">
        <v>53</v>
      </c>
      <c r="Q6" s="41"/>
    </row>
    <row r="7" spans="1:17" ht="15.75" thickBot="1">
      <c r="A7" s="13">
        <v>2</v>
      </c>
      <c r="B7" s="129" t="s">
        <v>311</v>
      </c>
      <c r="C7" s="130">
        <v>115</v>
      </c>
      <c r="D7" s="131" t="s">
        <v>47</v>
      </c>
      <c r="E7" s="131" t="s">
        <v>11</v>
      </c>
      <c r="F7" s="37">
        <f t="shared" ref="F7:F43" ca="1" si="0">SUMIF(type1,E7,bulbwatts)</f>
        <v>0.25</v>
      </c>
      <c r="G7" s="11">
        <f t="shared" ref="G7:G21" ca="1" si="1">IF(H7&gt;0,J7*F7,"")</f>
        <v>200</v>
      </c>
      <c r="H7" s="7">
        <v>8</v>
      </c>
      <c r="I7" s="7">
        <v>100</v>
      </c>
      <c r="J7" s="11">
        <f t="shared" ref="J7:J43" si="2">H7*I7</f>
        <v>800</v>
      </c>
      <c r="K7" s="9">
        <v>1</v>
      </c>
      <c r="L7" s="38">
        <f t="shared" ref="L7:L43" ca="1" si="3">IF(H7&gt;0,((J7*F7)/120)*K7,0)</f>
        <v>1.6666666666666667</v>
      </c>
      <c r="M7" s="42" t="s">
        <v>26</v>
      </c>
      <c r="N7" s="42" t="s">
        <v>51</v>
      </c>
      <c r="O7" s="43"/>
      <c r="P7" s="44" t="s">
        <v>65</v>
      </c>
      <c r="Q7" s="45">
        <f ca="1">SUM(N8:N23)</f>
        <v>26.666666666666671</v>
      </c>
    </row>
    <row r="8" spans="1:17">
      <c r="A8" s="13">
        <v>3</v>
      </c>
      <c r="B8" s="129" t="s">
        <v>312</v>
      </c>
      <c r="C8" s="130">
        <v>115</v>
      </c>
      <c r="D8" s="131" t="s">
        <v>47</v>
      </c>
      <c r="E8" s="131" t="s">
        <v>11</v>
      </c>
      <c r="F8" s="37">
        <f t="shared" ca="1" si="0"/>
        <v>0.25</v>
      </c>
      <c r="G8" s="11">
        <f t="shared" ca="1" si="1"/>
        <v>200</v>
      </c>
      <c r="H8" s="7">
        <v>8</v>
      </c>
      <c r="I8" s="7">
        <v>100</v>
      </c>
      <c r="J8" s="11">
        <f t="shared" si="2"/>
        <v>800</v>
      </c>
      <c r="K8" s="9">
        <v>1</v>
      </c>
      <c r="L8" s="38">
        <f t="shared" ca="1" si="3"/>
        <v>1.6666666666666667</v>
      </c>
      <c r="M8" s="5">
        <v>1</v>
      </c>
      <c r="N8" s="46">
        <f ca="1">SUMIF(A6:A43,M8,L6:L43)</f>
        <v>1.6666666666666667</v>
      </c>
      <c r="O8" s="43"/>
      <c r="P8" s="47"/>
      <c r="Q8" s="48"/>
    </row>
    <row r="9" spans="1:17">
      <c r="A9" s="13">
        <v>4</v>
      </c>
      <c r="B9" s="129" t="s">
        <v>297</v>
      </c>
      <c r="C9" s="130">
        <v>115</v>
      </c>
      <c r="D9" s="131" t="s">
        <v>47</v>
      </c>
      <c r="E9" s="131" t="s">
        <v>11</v>
      </c>
      <c r="F9" s="37">
        <f t="shared" ca="1" si="0"/>
        <v>0.25</v>
      </c>
      <c r="G9" s="11">
        <f t="shared" ca="1" si="1"/>
        <v>200</v>
      </c>
      <c r="H9" s="7">
        <v>8</v>
      </c>
      <c r="I9" s="7">
        <v>100</v>
      </c>
      <c r="J9" s="11">
        <f t="shared" si="2"/>
        <v>800</v>
      </c>
      <c r="K9" s="9">
        <v>1</v>
      </c>
      <c r="L9" s="38">
        <f t="shared" ca="1" si="3"/>
        <v>1.6666666666666667</v>
      </c>
      <c r="M9" s="5">
        <v>2</v>
      </c>
      <c r="N9" s="46">
        <f ca="1">SUMIF(A6:A43,M9,L6:L43)</f>
        <v>1.6666666666666667</v>
      </c>
      <c r="O9" s="43"/>
      <c r="P9" s="47"/>
      <c r="Q9" s="48"/>
    </row>
    <row r="10" spans="1:17">
      <c r="A10" s="13">
        <v>5</v>
      </c>
      <c r="B10" s="129" t="s">
        <v>298</v>
      </c>
      <c r="C10" s="130">
        <v>115</v>
      </c>
      <c r="D10" s="131" t="s">
        <v>47</v>
      </c>
      <c r="E10" s="131" t="s">
        <v>11</v>
      </c>
      <c r="F10" s="37">
        <f t="shared" ca="1" si="0"/>
        <v>0.25</v>
      </c>
      <c r="G10" s="11">
        <f t="shared" ca="1" si="1"/>
        <v>200</v>
      </c>
      <c r="H10" s="7">
        <v>8</v>
      </c>
      <c r="I10" s="7">
        <v>100</v>
      </c>
      <c r="J10" s="11">
        <f t="shared" si="2"/>
        <v>800</v>
      </c>
      <c r="K10" s="9">
        <v>1</v>
      </c>
      <c r="L10" s="38">
        <f t="shared" ca="1" si="3"/>
        <v>1.6666666666666667</v>
      </c>
      <c r="M10" s="5">
        <v>3</v>
      </c>
      <c r="N10" s="46">
        <f ca="1">SUMIF(A6:A43,M10,L6:L43)</f>
        <v>1.6666666666666667</v>
      </c>
      <c r="O10" s="43"/>
      <c r="P10" s="47"/>
      <c r="Q10" s="48"/>
    </row>
    <row r="11" spans="1:17">
      <c r="A11" s="13">
        <v>6</v>
      </c>
      <c r="B11" s="129" t="s">
        <v>299</v>
      </c>
      <c r="C11" s="130">
        <v>115</v>
      </c>
      <c r="D11" s="131" t="s">
        <v>47</v>
      </c>
      <c r="E11" s="131" t="s">
        <v>11</v>
      </c>
      <c r="F11" s="37">
        <f t="shared" ca="1" si="0"/>
        <v>0.25</v>
      </c>
      <c r="G11" s="11">
        <f t="shared" ca="1" si="1"/>
        <v>200</v>
      </c>
      <c r="H11" s="7">
        <v>8</v>
      </c>
      <c r="I11" s="7">
        <v>100</v>
      </c>
      <c r="J11" s="11">
        <f t="shared" si="2"/>
        <v>800</v>
      </c>
      <c r="K11" s="9">
        <v>1</v>
      </c>
      <c r="L11" s="38">
        <f t="shared" ca="1" si="3"/>
        <v>1.6666666666666667</v>
      </c>
      <c r="M11" s="5">
        <v>4</v>
      </c>
      <c r="N11" s="46">
        <f ca="1">SUMIF(A6:A43,M11,L6:L43)</f>
        <v>1.6666666666666667</v>
      </c>
      <c r="O11" s="43"/>
      <c r="P11" s="47"/>
      <c r="Q11" s="48"/>
    </row>
    <row r="12" spans="1:17">
      <c r="A12" s="13">
        <v>7</v>
      </c>
      <c r="B12" s="129" t="s">
        <v>300</v>
      </c>
      <c r="C12" s="130">
        <v>115</v>
      </c>
      <c r="D12" s="131" t="s">
        <v>47</v>
      </c>
      <c r="E12" s="131" t="s">
        <v>11</v>
      </c>
      <c r="F12" s="37">
        <f t="shared" ca="1" si="0"/>
        <v>0.25</v>
      </c>
      <c r="G12" s="11">
        <f t="shared" ca="1" si="1"/>
        <v>200</v>
      </c>
      <c r="H12" s="7">
        <v>8</v>
      </c>
      <c r="I12" s="7">
        <v>100</v>
      </c>
      <c r="J12" s="11">
        <f t="shared" si="2"/>
        <v>800</v>
      </c>
      <c r="K12" s="9">
        <v>1</v>
      </c>
      <c r="L12" s="38">
        <f t="shared" ca="1" si="3"/>
        <v>1.6666666666666667</v>
      </c>
      <c r="M12" s="5">
        <v>5</v>
      </c>
      <c r="N12" s="46">
        <f ca="1">SUMIF(A6:A43,M12,L6:L43)</f>
        <v>1.6666666666666667</v>
      </c>
      <c r="O12" s="43"/>
      <c r="P12" s="47"/>
      <c r="Q12" s="48"/>
    </row>
    <row r="13" spans="1:17" ht="15.75" thickBot="1">
      <c r="A13" s="13">
        <v>8</v>
      </c>
      <c r="B13" s="129" t="s">
        <v>301</v>
      </c>
      <c r="C13" s="130">
        <v>115</v>
      </c>
      <c r="D13" s="131" t="s">
        <v>47</v>
      </c>
      <c r="E13" s="131" t="s">
        <v>11</v>
      </c>
      <c r="F13" s="37">
        <f t="shared" ca="1" si="0"/>
        <v>0.25</v>
      </c>
      <c r="G13" s="11">
        <f t="shared" ca="1" si="1"/>
        <v>200</v>
      </c>
      <c r="H13" s="7">
        <v>8</v>
      </c>
      <c r="I13" s="7">
        <v>100</v>
      </c>
      <c r="J13" s="11">
        <f t="shared" si="2"/>
        <v>800</v>
      </c>
      <c r="K13" s="9">
        <v>1</v>
      </c>
      <c r="L13" s="38">
        <f t="shared" ca="1" si="3"/>
        <v>1.6666666666666667</v>
      </c>
      <c r="M13" s="5">
        <v>6</v>
      </c>
      <c r="N13" s="46">
        <f ca="1">SUMIF(A6:A43,M13,L6:L43)</f>
        <v>1.6666666666666667</v>
      </c>
      <c r="O13" s="43"/>
      <c r="P13" s="47"/>
      <c r="Q13" s="48"/>
    </row>
    <row r="14" spans="1:17">
      <c r="A14" s="13">
        <v>9</v>
      </c>
      <c r="B14" s="129" t="s">
        <v>302</v>
      </c>
      <c r="C14" s="130">
        <v>115</v>
      </c>
      <c r="D14" s="131" t="s">
        <v>38</v>
      </c>
      <c r="E14" s="131" t="s">
        <v>11</v>
      </c>
      <c r="F14" s="37">
        <f t="shared" ca="1" si="0"/>
        <v>0.25</v>
      </c>
      <c r="G14" s="11">
        <f t="shared" ca="1" si="1"/>
        <v>200</v>
      </c>
      <c r="H14" s="7">
        <v>8</v>
      </c>
      <c r="I14" s="7">
        <v>100</v>
      </c>
      <c r="J14" s="11">
        <f t="shared" si="2"/>
        <v>800</v>
      </c>
      <c r="K14" s="9">
        <v>1</v>
      </c>
      <c r="L14" s="38">
        <f t="shared" ca="1" si="3"/>
        <v>1.6666666666666667</v>
      </c>
      <c r="M14" s="5">
        <v>7</v>
      </c>
      <c r="N14" s="46">
        <f ca="1">SUMIF(A6:A43,M14,L6:L43)</f>
        <v>1.6666666666666667</v>
      </c>
      <c r="O14" s="43"/>
      <c r="P14" s="49" t="s">
        <v>54</v>
      </c>
      <c r="Q14" s="206">
        <f ca="1">SUM(N8:N15)</f>
        <v>13.333333333333332</v>
      </c>
    </row>
    <row r="15" spans="1:17" ht="15.75" thickBot="1">
      <c r="A15" s="13">
        <v>10</v>
      </c>
      <c r="B15" s="129" t="s">
        <v>303</v>
      </c>
      <c r="C15" s="130">
        <v>115</v>
      </c>
      <c r="D15" s="131" t="s">
        <v>38</v>
      </c>
      <c r="E15" s="131" t="s">
        <v>11</v>
      </c>
      <c r="F15" s="37">
        <f t="shared" ca="1" si="0"/>
        <v>0.25</v>
      </c>
      <c r="G15" s="11">
        <f t="shared" ca="1" si="1"/>
        <v>200</v>
      </c>
      <c r="H15" s="7">
        <v>8</v>
      </c>
      <c r="I15" s="7">
        <v>100</v>
      </c>
      <c r="J15" s="11">
        <f t="shared" si="2"/>
        <v>800</v>
      </c>
      <c r="K15" s="9">
        <v>1</v>
      </c>
      <c r="L15" s="38">
        <f t="shared" ca="1" si="3"/>
        <v>1.6666666666666667</v>
      </c>
      <c r="M15" s="5">
        <v>8</v>
      </c>
      <c r="N15" s="46">
        <f ca="1">SUMIF(A6:A43,M15,L6:L43)</f>
        <v>1.6666666666666667</v>
      </c>
      <c r="O15" s="43"/>
      <c r="P15" s="50" t="s">
        <v>55</v>
      </c>
      <c r="Q15" s="207"/>
    </row>
    <row r="16" spans="1:17">
      <c r="A16" s="13">
        <v>11</v>
      </c>
      <c r="B16" s="129" t="s">
        <v>304</v>
      </c>
      <c r="C16" s="130">
        <v>115</v>
      </c>
      <c r="D16" s="131" t="s">
        <v>38</v>
      </c>
      <c r="E16" s="131" t="s">
        <v>11</v>
      </c>
      <c r="F16" s="37">
        <f t="shared" ca="1" si="0"/>
        <v>0.25</v>
      </c>
      <c r="G16" s="11">
        <f t="shared" ca="1" si="1"/>
        <v>200</v>
      </c>
      <c r="H16" s="7">
        <v>8</v>
      </c>
      <c r="I16" s="7">
        <v>100</v>
      </c>
      <c r="J16" s="11">
        <f t="shared" si="2"/>
        <v>800</v>
      </c>
      <c r="K16" s="9">
        <v>1</v>
      </c>
      <c r="L16" s="38">
        <f t="shared" ca="1" si="3"/>
        <v>1.6666666666666667</v>
      </c>
      <c r="M16" s="6">
        <v>9</v>
      </c>
      <c r="N16" s="51">
        <f ca="1">SUMIF(A6:A43,M16,L6:L43)</f>
        <v>1.6666666666666667</v>
      </c>
      <c r="O16" s="43"/>
      <c r="P16" s="52" t="s">
        <v>56</v>
      </c>
      <c r="Q16" s="206">
        <f ca="1">SUM(N16:N23)</f>
        <v>13.333333333333332</v>
      </c>
    </row>
    <row r="17" spans="1:17" ht="15.75" thickBot="1">
      <c r="A17" s="13">
        <v>12</v>
      </c>
      <c r="B17" s="129" t="s">
        <v>305</v>
      </c>
      <c r="C17" s="130">
        <v>115</v>
      </c>
      <c r="D17" s="131" t="s">
        <v>38</v>
      </c>
      <c r="E17" s="131" t="s">
        <v>11</v>
      </c>
      <c r="F17" s="37">
        <f t="shared" ca="1" si="0"/>
        <v>0.25</v>
      </c>
      <c r="G17" s="11">
        <f t="shared" ca="1" si="1"/>
        <v>200</v>
      </c>
      <c r="H17" s="7">
        <v>8</v>
      </c>
      <c r="I17" s="7">
        <v>100</v>
      </c>
      <c r="J17" s="11">
        <f t="shared" si="2"/>
        <v>800</v>
      </c>
      <c r="K17" s="9">
        <v>1</v>
      </c>
      <c r="L17" s="38">
        <f t="shared" ca="1" si="3"/>
        <v>1.6666666666666667</v>
      </c>
      <c r="M17" s="6">
        <v>10</v>
      </c>
      <c r="N17" s="51">
        <f ca="1">SUMIF(A6:A43,M17,L6:L43)</f>
        <v>1.6666666666666667</v>
      </c>
      <c r="O17" s="43"/>
      <c r="P17" s="53" t="s">
        <v>55</v>
      </c>
      <c r="Q17" s="207"/>
    </row>
    <row r="18" spans="1:17">
      <c r="A18" s="13">
        <v>13</v>
      </c>
      <c r="B18" s="129" t="s">
        <v>306</v>
      </c>
      <c r="C18" s="130">
        <v>115</v>
      </c>
      <c r="D18" s="131" t="s">
        <v>38</v>
      </c>
      <c r="E18" s="131" t="s">
        <v>11</v>
      </c>
      <c r="F18" s="37">
        <f t="shared" ca="1" si="0"/>
        <v>0.25</v>
      </c>
      <c r="G18" s="11">
        <f t="shared" ca="1" si="1"/>
        <v>200</v>
      </c>
      <c r="H18" s="7">
        <v>8</v>
      </c>
      <c r="I18" s="7">
        <v>100</v>
      </c>
      <c r="J18" s="11">
        <f t="shared" si="2"/>
        <v>800</v>
      </c>
      <c r="K18" s="9">
        <v>1</v>
      </c>
      <c r="L18" s="38">
        <f t="shared" ca="1" si="3"/>
        <v>1.6666666666666667</v>
      </c>
      <c r="M18" s="6">
        <v>11</v>
      </c>
      <c r="N18" s="51">
        <f ca="1">SUMIF(A6:A43,M18,L6:L43)</f>
        <v>1.6666666666666667</v>
      </c>
      <c r="O18" s="43"/>
      <c r="P18" s="54"/>
      <c r="Q18" s="55"/>
    </row>
    <row r="19" spans="1:17">
      <c r="A19" s="13">
        <v>14</v>
      </c>
      <c r="B19" s="129" t="s">
        <v>307</v>
      </c>
      <c r="C19" s="130">
        <v>115</v>
      </c>
      <c r="D19" s="131" t="s">
        <v>38</v>
      </c>
      <c r="E19" s="131" t="s">
        <v>11</v>
      </c>
      <c r="F19" s="37">
        <f t="shared" ca="1" si="0"/>
        <v>0.25</v>
      </c>
      <c r="G19" s="11">
        <f t="shared" ca="1" si="1"/>
        <v>200</v>
      </c>
      <c r="H19" s="7">
        <v>8</v>
      </c>
      <c r="I19" s="7">
        <v>100</v>
      </c>
      <c r="J19" s="11">
        <f t="shared" si="2"/>
        <v>800</v>
      </c>
      <c r="K19" s="9">
        <v>1</v>
      </c>
      <c r="L19" s="38">
        <f t="shared" ca="1" si="3"/>
        <v>1.6666666666666667</v>
      </c>
      <c r="M19" s="6">
        <v>12</v>
      </c>
      <c r="N19" s="51">
        <f ca="1">SUMIF(A6:A43,M19,L6:L43)</f>
        <v>1.6666666666666667</v>
      </c>
      <c r="O19" s="43"/>
      <c r="P19" s="56"/>
      <c r="Q19" s="48"/>
    </row>
    <row r="20" spans="1:17" ht="15.75" thickBot="1">
      <c r="A20" s="13">
        <v>15</v>
      </c>
      <c r="B20" s="129" t="s">
        <v>308</v>
      </c>
      <c r="C20" s="130">
        <v>115</v>
      </c>
      <c r="D20" s="131" t="s">
        <v>38</v>
      </c>
      <c r="E20" s="131" t="s">
        <v>11</v>
      </c>
      <c r="F20" s="37">
        <f t="shared" ca="1" si="0"/>
        <v>0.25</v>
      </c>
      <c r="G20" s="11">
        <f t="shared" ca="1" si="1"/>
        <v>200</v>
      </c>
      <c r="H20" s="7">
        <v>8</v>
      </c>
      <c r="I20" s="7">
        <v>100</v>
      </c>
      <c r="J20" s="11">
        <f t="shared" si="2"/>
        <v>800</v>
      </c>
      <c r="K20" s="9">
        <v>1</v>
      </c>
      <c r="L20" s="38">
        <f t="shared" ca="1" si="3"/>
        <v>1.6666666666666667</v>
      </c>
      <c r="M20" s="6">
        <v>13</v>
      </c>
      <c r="N20" s="51">
        <f ca="1">SUMIF(A6:A43,M20,L6:L43)</f>
        <v>1.6666666666666667</v>
      </c>
      <c r="O20" s="43"/>
      <c r="P20" s="57"/>
      <c r="Q20" s="58"/>
    </row>
    <row r="21" spans="1:17" ht="15.75" thickBot="1">
      <c r="A21" s="13">
        <v>16</v>
      </c>
      <c r="B21" s="129" t="s">
        <v>309</v>
      </c>
      <c r="C21" s="130">
        <v>115</v>
      </c>
      <c r="D21" s="131" t="s">
        <v>38</v>
      </c>
      <c r="E21" s="131" t="s">
        <v>11</v>
      </c>
      <c r="F21" s="37">
        <f t="shared" ca="1" si="0"/>
        <v>0.25</v>
      </c>
      <c r="G21" s="11">
        <f t="shared" ca="1" si="1"/>
        <v>200</v>
      </c>
      <c r="H21" s="7">
        <v>8</v>
      </c>
      <c r="I21" s="7">
        <v>100</v>
      </c>
      <c r="J21" s="11">
        <f t="shared" si="2"/>
        <v>800</v>
      </c>
      <c r="K21" s="9">
        <v>1</v>
      </c>
      <c r="L21" s="38">
        <f t="shared" ca="1" si="3"/>
        <v>1.6666666666666667</v>
      </c>
      <c r="M21" s="6">
        <v>14</v>
      </c>
      <c r="N21" s="51">
        <f ca="1">SUMIF(A6:A43,M21,L6:L43)</f>
        <v>1.6666666666666667</v>
      </c>
      <c r="O21" s="43"/>
      <c r="P21" s="59" t="s">
        <v>57</v>
      </c>
      <c r="Q21" s="60">
        <f ca="1">SUM(G6:G43)</f>
        <v>3200</v>
      </c>
    </row>
    <row r="22" spans="1:17" ht="15.75" thickBot="1">
      <c r="A22" s="13"/>
      <c r="B22" s="10"/>
      <c r="C22" s="7"/>
      <c r="D22" s="7"/>
      <c r="E22" s="7"/>
      <c r="F22" s="37">
        <f t="shared" ca="1" si="0"/>
        <v>0</v>
      </c>
      <c r="G22" s="11"/>
      <c r="H22" s="7"/>
      <c r="I22" s="7"/>
      <c r="J22" s="11">
        <f t="shared" si="2"/>
        <v>0</v>
      </c>
      <c r="K22" s="9">
        <v>1</v>
      </c>
      <c r="L22" s="38">
        <f t="shared" si="3"/>
        <v>0</v>
      </c>
      <c r="M22" s="6">
        <v>15</v>
      </c>
      <c r="N22" s="51">
        <f ca="1">SUMIF(A6:A43,M22,L6:L43)</f>
        <v>1.6666666666666667</v>
      </c>
      <c r="O22" s="43"/>
      <c r="P22" s="59" t="s">
        <v>35</v>
      </c>
      <c r="Q22" s="61">
        <f>SUM(J6:J43)</f>
        <v>12800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 ca="1">SUMIF(A6:A43,M23,L6:L43)</f>
        <v>1.6666666666666667</v>
      </c>
      <c r="O23" s="62"/>
      <c r="P23" s="59" t="s">
        <v>58</v>
      </c>
      <c r="Q23" s="63">
        <f>SUM(C6:C43)</f>
        <v>1840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40" priority="4" operator="greaterThan">
      <formula>8</formula>
    </cfRule>
  </conditionalFormatting>
  <conditionalFormatting sqref="Q14:Q17">
    <cfRule type="cellIs" dxfId="139" priority="3" operator="greaterThan">
      <formula>$K$2</formula>
    </cfRule>
  </conditionalFormatting>
  <conditionalFormatting sqref="Q7">
    <cfRule type="cellIs" dxfId="138" priority="2" operator="greaterThan">
      <formula>$I$2</formula>
    </cfRule>
  </conditionalFormatting>
  <conditionalFormatting sqref="F6:F43 J6:J43 L6:L43">
    <cfRule type="cellIs" dxfId="137"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262" orientation="landscape" r:id="rId1"/>
  <legacyDrawing r:id="rId2"/>
</worksheet>
</file>

<file path=xl/worksheets/sheet8.xml><?xml version="1.0" encoding="utf-8"?>
<worksheet xmlns="http://schemas.openxmlformats.org/spreadsheetml/2006/main" xmlns:r="http://schemas.openxmlformats.org/officeDocument/2006/relationships">
  <sheetPr>
    <tabColor theme="7" tint="-0.249977111117893"/>
  </sheetPr>
  <dimension ref="A1:Q45"/>
  <sheetViews>
    <sheetView zoomScaleNormal="100" zoomScaleSheetLayoutView="100" workbookViewId="0">
      <pane xSplit="1" ySplit="3" topLeftCell="B4" activePane="bottomRight" state="frozen"/>
      <selection pane="topRight" activeCell="B1" sqref="B1"/>
      <selection pane="bottomLeft" activeCell="A4" sqref="A4"/>
      <selection pane="bottomRight" activeCell="B22" sqref="B22"/>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3</v>
      </c>
      <c r="D1" s="21"/>
      <c r="E1" s="205" t="s">
        <v>25</v>
      </c>
      <c r="F1" s="205"/>
      <c r="G1" s="205"/>
      <c r="H1" s="205"/>
      <c r="I1" s="205"/>
      <c r="J1" s="21"/>
      <c r="K1" s="21"/>
      <c r="L1" s="21"/>
      <c r="M1" s="21"/>
      <c r="N1" s="21"/>
      <c r="O1" s="21"/>
      <c r="P1" s="21"/>
      <c r="Q1" s="22"/>
    </row>
    <row r="2" spans="1:17" ht="15.75" thickBot="1">
      <c r="A2" s="23"/>
      <c r="B2" s="24" t="s">
        <v>49</v>
      </c>
      <c r="C2" s="4">
        <v>3</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29" t="s">
        <v>313</v>
      </c>
      <c r="C6" s="130">
        <v>115</v>
      </c>
      <c r="D6" s="131" t="s">
        <v>38</v>
      </c>
      <c r="E6" s="132" t="s">
        <v>11</v>
      </c>
      <c r="F6" s="37">
        <f ca="1">SUMIF(type1,E6,bulbwatts)</f>
        <v>0.25</v>
      </c>
      <c r="G6" s="11">
        <f ca="1">IF(H6&gt;0,J6*F6,"")</f>
        <v>200</v>
      </c>
      <c r="H6" s="7">
        <v>8</v>
      </c>
      <c r="I6" s="7">
        <v>100</v>
      </c>
      <c r="J6" s="11">
        <f>H6*I6</f>
        <v>800</v>
      </c>
      <c r="K6" s="9">
        <v>1</v>
      </c>
      <c r="L6" s="38">
        <f ca="1">IF(H6&gt;0,((J6*F6)/120)*K6,0)</f>
        <v>1.6666666666666667</v>
      </c>
      <c r="M6" s="203" t="s">
        <v>50</v>
      </c>
      <c r="N6" s="204"/>
      <c r="O6" s="39"/>
      <c r="P6" s="40" t="s">
        <v>53</v>
      </c>
      <c r="Q6" s="41"/>
    </row>
    <row r="7" spans="1:17" ht="15.75" thickBot="1">
      <c r="A7" s="13">
        <v>2</v>
      </c>
      <c r="B7" s="129" t="s">
        <v>314</v>
      </c>
      <c r="C7" s="130">
        <v>115</v>
      </c>
      <c r="D7" s="131" t="s">
        <v>38</v>
      </c>
      <c r="E7" s="131" t="s">
        <v>11</v>
      </c>
      <c r="F7" s="37">
        <f t="shared" ref="F7:F43" ca="1" si="0">SUMIF(type1,E7,bulbwatts)</f>
        <v>0.25</v>
      </c>
      <c r="G7" s="11">
        <f t="shared" ref="G7:G21" ca="1" si="1">IF(H7&gt;0,J7*F7,"")</f>
        <v>200</v>
      </c>
      <c r="H7" s="7">
        <v>8</v>
      </c>
      <c r="I7" s="7">
        <v>100</v>
      </c>
      <c r="J7" s="11">
        <f t="shared" ref="J7:J43" si="2">H7*I7</f>
        <v>800</v>
      </c>
      <c r="K7" s="9">
        <v>1</v>
      </c>
      <c r="L7" s="38">
        <f t="shared" ref="L7:L43" ca="1" si="3">IF(H7&gt;0,((J7*F7)/120)*K7,0)</f>
        <v>1.6666666666666667</v>
      </c>
      <c r="M7" s="42" t="s">
        <v>26</v>
      </c>
      <c r="N7" s="42" t="s">
        <v>51</v>
      </c>
      <c r="O7" s="43"/>
      <c r="P7" s="44" t="s">
        <v>65</v>
      </c>
      <c r="Q7" s="45">
        <f ca="1">SUM(N8:N23)</f>
        <v>26.666666666666671</v>
      </c>
    </row>
    <row r="8" spans="1:17">
      <c r="A8" s="13">
        <v>3</v>
      </c>
      <c r="B8" s="129" t="s">
        <v>315</v>
      </c>
      <c r="C8" s="130">
        <v>115</v>
      </c>
      <c r="D8" s="131" t="s">
        <v>38</v>
      </c>
      <c r="E8" s="131" t="s">
        <v>11</v>
      </c>
      <c r="F8" s="37">
        <f t="shared" ca="1" si="0"/>
        <v>0.25</v>
      </c>
      <c r="G8" s="11">
        <f t="shared" ca="1" si="1"/>
        <v>200</v>
      </c>
      <c r="H8" s="7">
        <v>8</v>
      </c>
      <c r="I8" s="7">
        <v>100</v>
      </c>
      <c r="J8" s="11">
        <f t="shared" si="2"/>
        <v>800</v>
      </c>
      <c r="K8" s="9">
        <v>1</v>
      </c>
      <c r="L8" s="38">
        <f t="shared" ca="1" si="3"/>
        <v>1.6666666666666667</v>
      </c>
      <c r="M8" s="5">
        <v>1</v>
      </c>
      <c r="N8" s="46">
        <f ca="1">SUMIF(A6:A43,M8,L6:L43)</f>
        <v>1.6666666666666667</v>
      </c>
      <c r="O8" s="43"/>
      <c r="P8" s="47"/>
      <c r="Q8" s="48"/>
    </row>
    <row r="9" spans="1:17">
      <c r="A9" s="13">
        <v>4</v>
      </c>
      <c r="B9" s="129" t="s">
        <v>316</v>
      </c>
      <c r="C9" s="130">
        <v>115</v>
      </c>
      <c r="D9" s="131" t="s">
        <v>38</v>
      </c>
      <c r="E9" s="131" t="s">
        <v>11</v>
      </c>
      <c r="F9" s="37">
        <f t="shared" ca="1" si="0"/>
        <v>0.25</v>
      </c>
      <c r="G9" s="11">
        <f t="shared" ca="1" si="1"/>
        <v>200</v>
      </c>
      <c r="H9" s="7">
        <v>8</v>
      </c>
      <c r="I9" s="7">
        <v>100</v>
      </c>
      <c r="J9" s="11">
        <f t="shared" si="2"/>
        <v>800</v>
      </c>
      <c r="K9" s="9">
        <v>1</v>
      </c>
      <c r="L9" s="38">
        <f t="shared" ca="1" si="3"/>
        <v>1.6666666666666667</v>
      </c>
      <c r="M9" s="5">
        <v>2</v>
      </c>
      <c r="N9" s="46">
        <f ca="1">SUMIF(A6:A43,M9,L6:L43)</f>
        <v>1.6666666666666667</v>
      </c>
      <c r="O9" s="43"/>
      <c r="P9" s="47"/>
      <c r="Q9" s="48"/>
    </row>
    <row r="10" spans="1:17">
      <c r="A10" s="13">
        <v>5</v>
      </c>
      <c r="B10" s="129" t="s">
        <v>317</v>
      </c>
      <c r="C10" s="130">
        <v>115</v>
      </c>
      <c r="D10" s="131" t="s">
        <v>38</v>
      </c>
      <c r="E10" s="131" t="s">
        <v>11</v>
      </c>
      <c r="F10" s="37">
        <f t="shared" ca="1" si="0"/>
        <v>0.25</v>
      </c>
      <c r="G10" s="11">
        <f t="shared" ca="1" si="1"/>
        <v>200</v>
      </c>
      <c r="H10" s="7">
        <v>8</v>
      </c>
      <c r="I10" s="7">
        <v>100</v>
      </c>
      <c r="J10" s="11">
        <f t="shared" si="2"/>
        <v>800</v>
      </c>
      <c r="K10" s="9">
        <v>1</v>
      </c>
      <c r="L10" s="38">
        <f t="shared" ca="1" si="3"/>
        <v>1.6666666666666667</v>
      </c>
      <c r="M10" s="5">
        <v>3</v>
      </c>
      <c r="N10" s="46">
        <f ca="1">SUMIF(A6:A43,M10,L6:L43)</f>
        <v>1.6666666666666667</v>
      </c>
      <c r="O10" s="43"/>
      <c r="P10" s="47"/>
      <c r="Q10" s="48"/>
    </row>
    <row r="11" spans="1:17">
      <c r="A11" s="13">
        <v>6</v>
      </c>
      <c r="B11" s="129" t="s">
        <v>318</v>
      </c>
      <c r="C11" s="130">
        <v>115</v>
      </c>
      <c r="D11" s="131" t="s">
        <v>38</v>
      </c>
      <c r="E11" s="131" t="s">
        <v>11</v>
      </c>
      <c r="F11" s="37">
        <f t="shared" ca="1" si="0"/>
        <v>0.25</v>
      </c>
      <c r="G11" s="11">
        <f t="shared" ca="1" si="1"/>
        <v>200</v>
      </c>
      <c r="H11" s="7">
        <v>8</v>
      </c>
      <c r="I11" s="7">
        <v>100</v>
      </c>
      <c r="J11" s="11">
        <f t="shared" si="2"/>
        <v>800</v>
      </c>
      <c r="K11" s="9">
        <v>1</v>
      </c>
      <c r="L11" s="38">
        <f t="shared" ca="1" si="3"/>
        <v>1.6666666666666667</v>
      </c>
      <c r="M11" s="5">
        <v>4</v>
      </c>
      <c r="N11" s="46">
        <f ca="1">SUMIF(A6:A43,M11,L6:L43)</f>
        <v>1.6666666666666667</v>
      </c>
      <c r="O11" s="43"/>
      <c r="P11" s="47"/>
      <c r="Q11" s="48"/>
    </row>
    <row r="12" spans="1:17">
      <c r="A12" s="13">
        <v>7</v>
      </c>
      <c r="B12" s="129" t="s">
        <v>319</v>
      </c>
      <c r="C12" s="130">
        <v>115</v>
      </c>
      <c r="D12" s="131" t="s">
        <v>38</v>
      </c>
      <c r="E12" s="131" t="s">
        <v>11</v>
      </c>
      <c r="F12" s="37">
        <f t="shared" ca="1" si="0"/>
        <v>0.25</v>
      </c>
      <c r="G12" s="11">
        <f t="shared" ca="1" si="1"/>
        <v>200</v>
      </c>
      <c r="H12" s="7">
        <v>8</v>
      </c>
      <c r="I12" s="7">
        <v>100</v>
      </c>
      <c r="J12" s="11">
        <f t="shared" si="2"/>
        <v>800</v>
      </c>
      <c r="K12" s="9">
        <v>1</v>
      </c>
      <c r="L12" s="38">
        <f t="shared" ca="1" si="3"/>
        <v>1.6666666666666667</v>
      </c>
      <c r="M12" s="5">
        <v>5</v>
      </c>
      <c r="N12" s="46">
        <f ca="1">SUMIF(A6:A43,M12,L6:L43)</f>
        <v>1.6666666666666667</v>
      </c>
      <c r="O12" s="43"/>
      <c r="P12" s="47"/>
      <c r="Q12" s="48"/>
    </row>
    <row r="13" spans="1:17" ht="15.75" thickBot="1">
      <c r="A13" s="13">
        <v>8</v>
      </c>
      <c r="B13" s="129" t="s">
        <v>320</v>
      </c>
      <c r="C13" s="130">
        <v>115</v>
      </c>
      <c r="D13" s="131" t="s">
        <v>38</v>
      </c>
      <c r="E13" s="131" t="s">
        <v>11</v>
      </c>
      <c r="F13" s="37">
        <f t="shared" ca="1" si="0"/>
        <v>0.25</v>
      </c>
      <c r="G13" s="11">
        <f t="shared" ca="1" si="1"/>
        <v>200</v>
      </c>
      <c r="H13" s="7">
        <v>8</v>
      </c>
      <c r="I13" s="7">
        <v>100</v>
      </c>
      <c r="J13" s="11">
        <f t="shared" si="2"/>
        <v>800</v>
      </c>
      <c r="K13" s="9">
        <v>1</v>
      </c>
      <c r="L13" s="38">
        <f t="shared" ca="1" si="3"/>
        <v>1.6666666666666667</v>
      </c>
      <c r="M13" s="5">
        <v>6</v>
      </c>
      <c r="N13" s="46">
        <f ca="1">SUMIF(A6:A43,M13,L6:L43)</f>
        <v>1.6666666666666667</v>
      </c>
      <c r="O13" s="43"/>
      <c r="P13" s="47"/>
      <c r="Q13" s="48"/>
    </row>
    <row r="14" spans="1:17">
      <c r="A14" s="13">
        <v>9</v>
      </c>
      <c r="B14" s="129" t="s">
        <v>321</v>
      </c>
      <c r="C14" s="130">
        <v>115</v>
      </c>
      <c r="D14" s="131" t="s">
        <v>38</v>
      </c>
      <c r="E14" s="131" t="s">
        <v>11</v>
      </c>
      <c r="F14" s="37">
        <f t="shared" ca="1" si="0"/>
        <v>0.25</v>
      </c>
      <c r="G14" s="11">
        <f t="shared" ca="1" si="1"/>
        <v>200</v>
      </c>
      <c r="H14" s="7">
        <v>8</v>
      </c>
      <c r="I14" s="7">
        <v>100</v>
      </c>
      <c r="J14" s="11">
        <f t="shared" si="2"/>
        <v>800</v>
      </c>
      <c r="K14" s="9">
        <v>1</v>
      </c>
      <c r="L14" s="38">
        <f t="shared" ca="1" si="3"/>
        <v>1.6666666666666667</v>
      </c>
      <c r="M14" s="5">
        <v>7</v>
      </c>
      <c r="N14" s="46">
        <f ca="1">SUMIF(A6:A43,M14,L6:L43)</f>
        <v>1.6666666666666667</v>
      </c>
      <c r="O14" s="43"/>
      <c r="P14" s="49" t="s">
        <v>54</v>
      </c>
      <c r="Q14" s="206">
        <f ca="1">SUM(N8:N15)</f>
        <v>13.333333333333332</v>
      </c>
    </row>
    <row r="15" spans="1:17" ht="15.75" thickBot="1">
      <c r="A15" s="13">
        <v>10</v>
      </c>
      <c r="B15" s="129" t="s">
        <v>322</v>
      </c>
      <c r="C15" s="130">
        <v>115</v>
      </c>
      <c r="D15" s="131" t="s">
        <v>38</v>
      </c>
      <c r="E15" s="131" t="s">
        <v>11</v>
      </c>
      <c r="F15" s="37">
        <f t="shared" ca="1" si="0"/>
        <v>0.25</v>
      </c>
      <c r="G15" s="11">
        <f t="shared" ca="1" si="1"/>
        <v>200</v>
      </c>
      <c r="H15" s="7">
        <v>8</v>
      </c>
      <c r="I15" s="7">
        <v>100</v>
      </c>
      <c r="J15" s="11">
        <f t="shared" si="2"/>
        <v>800</v>
      </c>
      <c r="K15" s="9">
        <v>1</v>
      </c>
      <c r="L15" s="38">
        <f t="shared" ca="1" si="3"/>
        <v>1.6666666666666667</v>
      </c>
      <c r="M15" s="5">
        <v>8</v>
      </c>
      <c r="N15" s="46">
        <f ca="1">SUMIF(A6:A43,M15,L6:L43)</f>
        <v>1.6666666666666667</v>
      </c>
      <c r="O15" s="43"/>
      <c r="P15" s="50" t="s">
        <v>55</v>
      </c>
      <c r="Q15" s="207"/>
    </row>
    <row r="16" spans="1:17">
      <c r="A16" s="13">
        <v>11</v>
      </c>
      <c r="B16" s="129" t="s">
        <v>323</v>
      </c>
      <c r="C16" s="130">
        <v>115</v>
      </c>
      <c r="D16" s="131" t="s">
        <v>38</v>
      </c>
      <c r="E16" s="131" t="s">
        <v>11</v>
      </c>
      <c r="F16" s="37">
        <f t="shared" ca="1" si="0"/>
        <v>0.25</v>
      </c>
      <c r="G16" s="11">
        <f t="shared" ca="1" si="1"/>
        <v>200</v>
      </c>
      <c r="H16" s="7">
        <v>8</v>
      </c>
      <c r="I16" s="7">
        <v>100</v>
      </c>
      <c r="J16" s="11">
        <f t="shared" si="2"/>
        <v>800</v>
      </c>
      <c r="K16" s="9">
        <v>1</v>
      </c>
      <c r="L16" s="38">
        <f t="shared" ca="1" si="3"/>
        <v>1.6666666666666667</v>
      </c>
      <c r="M16" s="6">
        <v>9</v>
      </c>
      <c r="N16" s="51">
        <f ca="1">SUMIF(A6:A43,M16,L6:L43)</f>
        <v>1.6666666666666667</v>
      </c>
      <c r="O16" s="43"/>
      <c r="P16" s="52" t="s">
        <v>56</v>
      </c>
      <c r="Q16" s="206">
        <f ca="1">SUM(N16:N23)</f>
        <v>13.333333333333332</v>
      </c>
    </row>
    <row r="17" spans="1:17" ht="15.75" thickBot="1">
      <c r="A17" s="13">
        <v>12</v>
      </c>
      <c r="B17" s="129" t="s">
        <v>324</v>
      </c>
      <c r="C17" s="130">
        <v>115</v>
      </c>
      <c r="D17" s="131" t="s">
        <v>38</v>
      </c>
      <c r="E17" s="131" t="s">
        <v>11</v>
      </c>
      <c r="F17" s="37">
        <f t="shared" ca="1" si="0"/>
        <v>0.25</v>
      </c>
      <c r="G17" s="11">
        <f t="shared" ca="1" si="1"/>
        <v>200</v>
      </c>
      <c r="H17" s="7">
        <v>8</v>
      </c>
      <c r="I17" s="7">
        <v>100</v>
      </c>
      <c r="J17" s="11">
        <f t="shared" si="2"/>
        <v>800</v>
      </c>
      <c r="K17" s="9">
        <v>1</v>
      </c>
      <c r="L17" s="38">
        <f t="shared" ca="1" si="3"/>
        <v>1.6666666666666667</v>
      </c>
      <c r="M17" s="6">
        <v>10</v>
      </c>
      <c r="N17" s="51">
        <f ca="1">SUMIF(A6:A43,M17,L6:L43)</f>
        <v>1.6666666666666667</v>
      </c>
      <c r="O17" s="43"/>
      <c r="P17" s="53" t="s">
        <v>55</v>
      </c>
      <c r="Q17" s="207"/>
    </row>
    <row r="18" spans="1:17">
      <c r="A18" s="13">
        <v>13</v>
      </c>
      <c r="B18" s="129" t="s">
        <v>325</v>
      </c>
      <c r="C18" s="130">
        <v>115</v>
      </c>
      <c r="D18" s="131" t="s">
        <v>38</v>
      </c>
      <c r="E18" s="131" t="s">
        <v>11</v>
      </c>
      <c r="F18" s="37">
        <f t="shared" ca="1" si="0"/>
        <v>0.25</v>
      </c>
      <c r="G18" s="11">
        <f t="shared" ca="1" si="1"/>
        <v>200</v>
      </c>
      <c r="H18" s="7">
        <v>8</v>
      </c>
      <c r="I18" s="7">
        <v>100</v>
      </c>
      <c r="J18" s="11">
        <f t="shared" si="2"/>
        <v>800</v>
      </c>
      <c r="K18" s="9">
        <v>1</v>
      </c>
      <c r="L18" s="38">
        <f t="shared" ca="1" si="3"/>
        <v>1.6666666666666667</v>
      </c>
      <c r="M18" s="6">
        <v>11</v>
      </c>
      <c r="N18" s="51">
        <f ca="1">SUMIF(A6:A43,M18,L6:L43)</f>
        <v>1.6666666666666667</v>
      </c>
      <c r="O18" s="43"/>
      <c r="P18" s="54"/>
      <c r="Q18" s="55"/>
    </row>
    <row r="19" spans="1:17">
      <c r="A19" s="13">
        <v>14</v>
      </c>
      <c r="B19" s="129" t="s">
        <v>326</v>
      </c>
      <c r="C19" s="130">
        <v>115</v>
      </c>
      <c r="D19" s="131" t="s">
        <v>38</v>
      </c>
      <c r="E19" s="131" t="s">
        <v>11</v>
      </c>
      <c r="F19" s="37">
        <f t="shared" ca="1" si="0"/>
        <v>0.25</v>
      </c>
      <c r="G19" s="11">
        <f t="shared" ca="1" si="1"/>
        <v>200</v>
      </c>
      <c r="H19" s="7">
        <v>8</v>
      </c>
      <c r="I19" s="7">
        <v>100</v>
      </c>
      <c r="J19" s="11">
        <f t="shared" si="2"/>
        <v>800</v>
      </c>
      <c r="K19" s="9">
        <v>1</v>
      </c>
      <c r="L19" s="38">
        <f t="shared" ca="1" si="3"/>
        <v>1.6666666666666667</v>
      </c>
      <c r="M19" s="6">
        <v>12</v>
      </c>
      <c r="N19" s="51">
        <f ca="1">SUMIF(A6:A43,M19,L6:L43)</f>
        <v>1.6666666666666667</v>
      </c>
      <c r="O19" s="43"/>
      <c r="P19" s="56"/>
      <c r="Q19" s="48"/>
    </row>
    <row r="20" spans="1:17" ht="15.75" thickBot="1">
      <c r="A20" s="13">
        <v>15</v>
      </c>
      <c r="B20" s="129" t="s">
        <v>327</v>
      </c>
      <c r="C20" s="130">
        <v>115</v>
      </c>
      <c r="D20" s="131" t="s">
        <v>38</v>
      </c>
      <c r="E20" s="131" t="s">
        <v>11</v>
      </c>
      <c r="F20" s="37">
        <f t="shared" ca="1" si="0"/>
        <v>0.25</v>
      </c>
      <c r="G20" s="11">
        <f t="shared" ca="1" si="1"/>
        <v>200</v>
      </c>
      <c r="H20" s="7">
        <v>8</v>
      </c>
      <c r="I20" s="7">
        <v>100</v>
      </c>
      <c r="J20" s="11">
        <f t="shared" si="2"/>
        <v>800</v>
      </c>
      <c r="K20" s="9">
        <v>1</v>
      </c>
      <c r="L20" s="38">
        <f t="shared" ca="1" si="3"/>
        <v>1.6666666666666667</v>
      </c>
      <c r="M20" s="6">
        <v>13</v>
      </c>
      <c r="N20" s="51">
        <f ca="1">SUMIF(A6:A43,M20,L6:L43)</f>
        <v>1.6666666666666667</v>
      </c>
      <c r="O20" s="43"/>
      <c r="P20" s="57"/>
      <c r="Q20" s="58"/>
    </row>
    <row r="21" spans="1:17" ht="15.75" thickBot="1">
      <c r="A21" s="13">
        <v>16</v>
      </c>
      <c r="B21" s="129" t="s">
        <v>328</v>
      </c>
      <c r="C21" s="130">
        <v>115</v>
      </c>
      <c r="D21" s="131" t="s">
        <v>38</v>
      </c>
      <c r="E21" s="131" t="s">
        <v>11</v>
      </c>
      <c r="F21" s="37">
        <f t="shared" ca="1" si="0"/>
        <v>0.25</v>
      </c>
      <c r="G21" s="11">
        <f t="shared" ca="1" si="1"/>
        <v>200</v>
      </c>
      <c r="H21" s="7">
        <v>8</v>
      </c>
      <c r="I21" s="7">
        <v>100</v>
      </c>
      <c r="J21" s="11">
        <f t="shared" si="2"/>
        <v>800</v>
      </c>
      <c r="K21" s="9">
        <v>1</v>
      </c>
      <c r="L21" s="38">
        <f t="shared" ca="1" si="3"/>
        <v>1.6666666666666667</v>
      </c>
      <c r="M21" s="6">
        <v>14</v>
      </c>
      <c r="N21" s="51">
        <f ca="1">SUMIF(A6:A43,M21,L6:L43)</f>
        <v>1.6666666666666667</v>
      </c>
      <c r="O21" s="43"/>
      <c r="P21" s="59" t="s">
        <v>57</v>
      </c>
      <c r="Q21" s="60">
        <f ca="1">SUM(G6:G43)</f>
        <v>3200</v>
      </c>
    </row>
    <row r="22" spans="1:17" ht="15.75" thickBot="1">
      <c r="A22" s="13"/>
      <c r="B22" s="10"/>
      <c r="C22" s="7"/>
      <c r="D22" s="7"/>
      <c r="E22" s="7"/>
      <c r="F22" s="37">
        <f t="shared" ca="1" si="0"/>
        <v>0</v>
      </c>
      <c r="G22" s="11"/>
      <c r="H22" s="7"/>
      <c r="I22" s="7"/>
      <c r="J22" s="11">
        <f t="shared" si="2"/>
        <v>0</v>
      </c>
      <c r="K22" s="9">
        <v>1</v>
      </c>
      <c r="L22" s="38">
        <f t="shared" si="3"/>
        <v>0</v>
      </c>
      <c r="M22" s="6">
        <v>15</v>
      </c>
      <c r="N22" s="51">
        <f ca="1">SUMIF(A6:A43,M22,L6:L43)</f>
        <v>1.6666666666666667</v>
      </c>
      <c r="O22" s="43"/>
      <c r="P22" s="59" t="s">
        <v>35</v>
      </c>
      <c r="Q22" s="61">
        <f>SUM(J6:J43)</f>
        <v>12800</v>
      </c>
    </row>
    <row r="23" spans="1:17" ht="15" customHeight="1" thickBot="1">
      <c r="A23" s="13"/>
      <c r="B23" s="10"/>
      <c r="C23" s="7"/>
      <c r="D23" s="7"/>
      <c r="E23" s="7"/>
      <c r="F23" s="37">
        <f t="shared" ca="1" si="0"/>
        <v>0</v>
      </c>
      <c r="G23" s="11"/>
      <c r="H23" s="7"/>
      <c r="I23" s="7"/>
      <c r="J23" s="11">
        <f t="shared" si="2"/>
        <v>0</v>
      </c>
      <c r="K23" s="9">
        <v>1</v>
      </c>
      <c r="L23" s="38">
        <f t="shared" si="3"/>
        <v>0</v>
      </c>
      <c r="M23" s="6">
        <v>16</v>
      </c>
      <c r="N23" s="51">
        <f ca="1">SUMIF(A6:A43,M23,L6:L43)</f>
        <v>1.6666666666666667</v>
      </c>
      <c r="O23" s="62"/>
      <c r="P23" s="59" t="s">
        <v>58</v>
      </c>
      <c r="Q23" s="63">
        <f>SUM(C6:C43)</f>
        <v>1840</v>
      </c>
    </row>
    <row r="24" spans="1:17" ht="15.75" thickBot="1">
      <c r="A24" s="13"/>
      <c r="B24" s="10"/>
      <c r="C24" s="7"/>
      <c r="D24" s="7"/>
      <c r="E24" s="7"/>
      <c r="F24" s="37">
        <f t="shared" ca="1" si="0"/>
        <v>0</v>
      </c>
      <c r="G24" s="11"/>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c r="H25" s="7"/>
      <c r="I25" s="7"/>
      <c r="J25" s="11">
        <f t="shared" si="2"/>
        <v>0</v>
      </c>
      <c r="K25" s="9">
        <v>1</v>
      </c>
      <c r="L25" s="38">
        <f t="shared" si="3"/>
        <v>0</v>
      </c>
      <c r="M25" s="208" t="s">
        <v>63</v>
      </c>
      <c r="N25" s="197"/>
      <c r="O25" s="197"/>
      <c r="P25" s="197"/>
      <c r="Q25" s="198"/>
    </row>
    <row r="26" spans="1:17">
      <c r="A26" s="13"/>
      <c r="B26" s="10"/>
      <c r="C26" s="7"/>
      <c r="D26" s="7"/>
      <c r="E26" s="7"/>
      <c r="F26" s="37">
        <f t="shared" ca="1" si="0"/>
        <v>0</v>
      </c>
      <c r="G26" s="11"/>
      <c r="H26" s="7"/>
      <c r="I26" s="7"/>
      <c r="J26" s="11">
        <f t="shared" si="2"/>
        <v>0</v>
      </c>
      <c r="K26" s="9">
        <v>1</v>
      </c>
      <c r="L26" s="38">
        <f t="shared" si="3"/>
        <v>0</v>
      </c>
      <c r="M26" s="209"/>
      <c r="N26" s="199"/>
      <c r="O26" s="199"/>
      <c r="P26" s="199"/>
      <c r="Q26" s="200"/>
    </row>
    <row r="27" spans="1:17">
      <c r="A27" s="13"/>
      <c r="B27" s="10"/>
      <c r="C27" s="7"/>
      <c r="D27" s="7"/>
      <c r="E27" s="7"/>
      <c r="F27" s="37">
        <f t="shared" ca="1" si="0"/>
        <v>0</v>
      </c>
      <c r="G27" s="11"/>
      <c r="H27" s="7"/>
      <c r="I27" s="7"/>
      <c r="J27" s="11">
        <f t="shared" si="2"/>
        <v>0</v>
      </c>
      <c r="K27" s="9">
        <v>1</v>
      </c>
      <c r="L27" s="38">
        <f t="shared" si="3"/>
        <v>0</v>
      </c>
      <c r="M27" s="210"/>
      <c r="N27" s="201"/>
      <c r="O27" s="201"/>
      <c r="P27" s="201"/>
      <c r="Q27" s="202"/>
    </row>
    <row r="28" spans="1:17">
      <c r="A28" s="13"/>
      <c r="B28" s="10"/>
      <c r="C28" s="7"/>
      <c r="D28" s="7"/>
      <c r="E28" s="7"/>
      <c r="F28" s="37">
        <f t="shared" ca="1" si="0"/>
        <v>0</v>
      </c>
      <c r="G28" s="11"/>
      <c r="H28" s="7"/>
      <c r="I28" s="7"/>
      <c r="J28" s="11">
        <f t="shared" si="2"/>
        <v>0</v>
      </c>
      <c r="K28" s="9">
        <v>1</v>
      </c>
      <c r="L28" s="38">
        <f t="shared" si="3"/>
        <v>0</v>
      </c>
      <c r="M28" s="210"/>
      <c r="N28" s="201"/>
      <c r="O28" s="201"/>
      <c r="P28" s="201"/>
      <c r="Q28" s="202"/>
    </row>
    <row r="29" spans="1:17">
      <c r="A29" s="13"/>
      <c r="B29" s="10"/>
      <c r="C29" s="7"/>
      <c r="D29" s="7"/>
      <c r="E29" s="7"/>
      <c r="F29" s="37">
        <f t="shared" ca="1" si="0"/>
        <v>0</v>
      </c>
      <c r="G29" s="11"/>
      <c r="H29" s="7"/>
      <c r="I29" s="7"/>
      <c r="J29" s="11">
        <f t="shared" si="2"/>
        <v>0</v>
      </c>
      <c r="K29" s="9">
        <v>1</v>
      </c>
      <c r="L29" s="38">
        <f t="shared" si="3"/>
        <v>0</v>
      </c>
      <c r="M29" s="210"/>
      <c r="N29" s="201"/>
      <c r="O29" s="201"/>
      <c r="P29" s="201"/>
      <c r="Q29" s="202"/>
    </row>
    <row r="30" spans="1:17">
      <c r="A30" s="13"/>
      <c r="B30" s="10"/>
      <c r="C30" s="7"/>
      <c r="D30" s="7"/>
      <c r="E30" s="7"/>
      <c r="F30" s="37">
        <f t="shared" ca="1" si="0"/>
        <v>0</v>
      </c>
      <c r="G30" s="11"/>
      <c r="H30" s="7"/>
      <c r="I30" s="7"/>
      <c r="J30" s="11">
        <f t="shared" si="2"/>
        <v>0</v>
      </c>
      <c r="K30" s="9">
        <v>1</v>
      </c>
      <c r="L30" s="38">
        <f t="shared" si="3"/>
        <v>0</v>
      </c>
      <c r="M30" s="210"/>
      <c r="N30" s="201"/>
      <c r="O30" s="201"/>
      <c r="P30" s="201"/>
      <c r="Q30" s="202"/>
    </row>
    <row r="31" spans="1:17">
      <c r="A31" s="13"/>
      <c r="B31" s="10"/>
      <c r="C31" s="7"/>
      <c r="D31" s="7"/>
      <c r="E31" s="7"/>
      <c r="F31" s="37">
        <f t="shared" ca="1" si="0"/>
        <v>0</v>
      </c>
      <c r="G31" s="11"/>
      <c r="H31" s="7"/>
      <c r="I31" s="7"/>
      <c r="J31" s="11">
        <f t="shared" si="2"/>
        <v>0</v>
      </c>
      <c r="K31" s="9">
        <v>1</v>
      </c>
      <c r="L31" s="38">
        <f t="shared" si="3"/>
        <v>0</v>
      </c>
      <c r="M31" s="210"/>
      <c r="N31" s="201"/>
      <c r="O31" s="201"/>
      <c r="P31" s="201"/>
      <c r="Q31" s="202"/>
    </row>
    <row r="32" spans="1:17">
      <c r="A32" s="13"/>
      <c r="B32" s="10"/>
      <c r="C32" s="7"/>
      <c r="D32" s="7"/>
      <c r="E32" s="7"/>
      <c r="F32" s="37">
        <f t="shared" ca="1" si="0"/>
        <v>0</v>
      </c>
      <c r="G32" s="11"/>
      <c r="H32" s="7"/>
      <c r="I32" s="7"/>
      <c r="J32" s="11">
        <f t="shared" si="2"/>
        <v>0</v>
      </c>
      <c r="K32" s="9">
        <v>1</v>
      </c>
      <c r="L32" s="38">
        <f t="shared" si="3"/>
        <v>0</v>
      </c>
      <c r="M32" s="210"/>
      <c r="N32" s="201"/>
      <c r="O32" s="201"/>
      <c r="P32" s="201"/>
      <c r="Q32" s="202"/>
    </row>
    <row r="33" spans="1:17">
      <c r="A33" s="13"/>
      <c r="B33" s="10"/>
      <c r="C33" s="7"/>
      <c r="D33" s="7"/>
      <c r="E33" s="7"/>
      <c r="F33" s="37">
        <f t="shared" ca="1" si="0"/>
        <v>0</v>
      </c>
      <c r="G33" s="11"/>
      <c r="H33" s="7"/>
      <c r="I33" s="7"/>
      <c r="J33" s="11">
        <f t="shared" si="2"/>
        <v>0</v>
      </c>
      <c r="K33" s="9">
        <v>1</v>
      </c>
      <c r="L33" s="38">
        <f t="shared" si="3"/>
        <v>0</v>
      </c>
      <c r="M33" s="210"/>
      <c r="N33" s="201"/>
      <c r="O33" s="201"/>
      <c r="P33" s="201"/>
      <c r="Q33" s="202"/>
    </row>
    <row r="34" spans="1:17">
      <c r="A34" s="13"/>
      <c r="B34" s="10"/>
      <c r="C34" s="7"/>
      <c r="D34" s="7"/>
      <c r="E34" s="7"/>
      <c r="F34" s="37">
        <f t="shared" ca="1" si="0"/>
        <v>0</v>
      </c>
      <c r="G34" s="11"/>
      <c r="H34" s="7"/>
      <c r="I34" s="7"/>
      <c r="J34" s="11">
        <f t="shared" si="2"/>
        <v>0</v>
      </c>
      <c r="K34" s="9">
        <v>1</v>
      </c>
      <c r="L34" s="38">
        <f t="shared" si="3"/>
        <v>0</v>
      </c>
      <c r="M34" s="210"/>
      <c r="N34" s="201"/>
      <c r="O34" s="201"/>
      <c r="P34" s="201"/>
      <c r="Q34" s="202"/>
    </row>
    <row r="35" spans="1:17">
      <c r="A35" s="13"/>
      <c r="B35" s="10"/>
      <c r="C35" s="7"/>
      <c r="D35" s="7"/>
      <c r="E35" s="7"/>
      <c r="F35" s="37">
        <f t="shared" ca="1" si="0"/>
        <v>0</v>
      </c>
      <c r="G35" s="11"/>
      <c r="H35" s="7"/>
      <c r="I35" s="7"/>
      <c r="J35" s="11">
        <f t="shared" si="2"/>
        <v>0</v>
      </c>
      <c r="K35" s="9">
        <v>1</v>
      </c>
      <c r="L35" s="38">
        <f t="shared" si="3"/>
        <v>0</v>
      </c>
      <c r="M35" s="210"/>
      <c r="N35" s="201"/>
      <c r="O35" s="201"/>
      <c r="P35" s="201"/>
      <c r="Q35" s="202"/>
    </row>
    <row r="36" spans="1:17">
      <c r="A36" s="13"/>
      <c r="B36" s="10"/>
      <c r="C36" s="7"/>
      <c r="D36" s="7"/>
      <c r="E36" s="7"/>
      <c r="F36" s="37">
        <f t="shared" ca="1" si="0"/>
        <v>0</v>
      </c>
      <c r="G36" s="11"/>
      <c r="H36" s="7"/>
      <c r="I36" s="7"/>
      <c r="J36" s="11">
        <f t="shared" si="2"/>
        <v>0</v>
      </c>
      <c r="K36" s="9">
        <v>1</v>
      </c>
      <c r="L36" s="38">
        <f t="shared" si="3"/>
        <v>0</v>
      </c>
      <c r="M36" s="210"/>
      <c r="N36" s="201"/>
      <c r="O36" s="201"/>
      <c r="P36" s="201"/>
      <c r="Q36" s="202"/>
    </row>
    <row r="37" spans="1:17">
      <c r="A37" s="13"/>
      <c r="B37" s="10"/>
      <c r="C37" s="7"/>
      <c r="D37" s="7"/>
      <c r="E37" s="7"/>
      <c r="F37" s="37">
        <f t="shared" ca="1" si="0"/>
        <v>0</v>
      </c>
      <c r="G37" s="11"/>
      <c r="H37" s="7"/>
      <c r="I37" s="7"/>
      <c r="J37" s="11">
        <f t="shared" si="2"/>
        <v>0</v>
      </c>
      <c r="K37" s="9">
        <v>1</v>
      </c>
      <c r="L37" s="38">
        <f t="shared" si="3"/>
        <v>0</v>
      </c>
      <c r="M37" s="210"/>
      <c r="N37" s="201"/>
      <c r="O37" s="201"/>
      <c r="P37" s="201"/>
      <c r="Q37" s="202"/>
    </row>
    <row r="38" spans="1:17">
      <c r="A38" s="13"/>
      <c r="B38" s="10"/>
      <c r="C38" s="7"/>
      <c r="D38" s="7"/>
      <c r="E38" s="7"/>
      <c r="F38" s="37">
        <f t="shared" ca="1" si="0"/>
        <v>0</v>
      </c>
      <c r="G38" s="11"/>
      <c r="H38" s="7"/>
      <c r="I38" s="7"/>
      <c r="J38" s="11">
        <f t="shared" si="2"/>
        <v>0</v>
      </c>
      <c r="K38" s="9">
        <v>1</v>
      </c>
      <c r="L38" s="38">
        <f t="shared" si="3"/>
        <v>0</v>
      </c>
      <c r="M38" s="210"/>
      <c r="N38" s="201"/>
      <c r="O38" s="201"/>
      <c r="P38" s="201"/>
      <c r="Q38" s="202"/>
    </row>
    <row r="39" spans="1:17">
      <c r="A39" s="13"/>
      <c r="B39" s="10"/>
      <c r="C39" s="7"/>
      <c r="D39" s="7"/>
      <c r="E39" s="7"/>
      <c r="F39" s="37">
        <f t="shared" ca="1" si="0"/>
        <v>0</v>
      </c>
      <c r="G39" s="11"/>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c r="H40" s="7"/>
      <c r="I40" s="7"/>
      <c r="J40" s="11">
        <f t="shared" si="2"/>
        <v>0</v>
      </c>
      <c r="K40" s="9">
        <v>1</v>
      </c>
      <c r="L40" s="38">
        <f t="shared" si="3"/>
        <v>0</v>
      </c>
      <c r="M40" s="210"/>
      <c r="N40" s="201"/>
      <c r="O40" s="201"/>
      <c r="P40" s="201"/>
      <c r="Q40" s="202"/>
    </row>
    <row r="41" spans="1:17">
      <c r="A41" s="13"/>
      <c r="B41" s="10"/>
      <c r="C41" s="7"/>
      <c r="D41" s="7"/>
      <c r="E41" s="7"/>
      <c r="F41" s="37">
        <f t="shared" ca="1" si="0"/>
        <v>0</v>
      </c>
      <c r="G41" s="11"/>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65"/>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36" priority="4" operator="greaterThan">
      <formula>8</formula>
    </cfRule>
  </conditionalFormatting>
  <conditionalFormatting sqref="Q14:Q17">
    <cfRule type="cellIs" dxfId="135" priority="3" operator="greaterThan">
      <formula>$K$2</formula>
    </cfRule>
  </conditionalFormatting>
  <conditionalFormatting sqref="Q7">
    <cfRule type="cellIs" dxfId="134" priority="2" operator="greaterThan">
      <formula>$I$2</formula>
    </cfRule>
  </conditionalFormatting>
  <conditionalFormatting sqref="F6:F43 J6:J43 L6:L43">
    <cfRule type="cellIs" dxfId="133"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262" orientation="landscape" r:id="rId1"/>
  <legacyDrawing r:id="rId2"/>
</worksheet>
</file>

<file path=xl/worksheets/sheet9.xml><?xml version="1.0" encoding="utf-8"?>
<worksheet xmlns="http://schemas.openxmlformats.org/spreadsheetml/2006/main" xmlns:r="http://schemas.openxmlformats.org/officeDocument/2006/relationships">
  <sheetPr>
    <tabColor theme="6" tint="-0.249977111117893"/>
  </sheetPr>
  <dimension ref="A1:Q45"/>
  <sheetViews>
    <sheetView zoomScaleNormal="100" zoomScaleSheetLayoutView="100" workbookViewId="0">
      <pane ySplit="5" topLeftCell="A6" activePane="bottomLeft" state="frozen"/>
      <selection pane="bottomLeft" activeCell="C14" sqref="C14"/>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4</v>
      </c>
      <c r="D1" s="21"/>
      <c r="E1" s="205" t="s">
        <v>25</v>
      </c>
      <c r="F1" s="205"/>
      <c r="G1" s="205"/>
      <c r="H1" s="205"/>
      <c r="I1" s="205"/>
      <c r="J1" s="21"/>
      <c r="K1" s="21"/>
      <c r="L1" s="21"/>
      <c r="M1" s="21"/>
      <c r="N1" s="21"/>
      <c r="O1" s="21"/>
      <c r="P1" s="21"/>
      <c r="Q1" s="22"/>
    </row>
    <row r="2" spans="1:17" ht="15.75" thickBot="1">
      <c r="A2" s="23"/>
      <c r="B2" s="24" t="s">
        <v>49</v>
      </c>
      <c r="C2" s="4">
        <v>4</v>
      </c>
      <c r="D2" s="25" t="s">
        <v>208</v>
      </c>
      <c r="E2" s="26"/>
      <c r="F2" s="27" t="s">
        <v>52</v>
      </c>
      <c r="G2" s="26"/>
      <c r="H2" s="28"/>
      <c r="I2" s="3">
        <v>40</v>
      </c>
      <c r="J2" s="29" t="s">
        <v>59</v>
      </c>
      <c r="K2" s="68">
        <f>I2/2</f>
        <v>20</v>
      </c>
      <c r="L2" s="26" t="s">
        <v>60</v>
      </c>
      <c r="M2" s="26"/>
      <c r="N2" s="26"/>
      <c r="O2" s="26"/>
      <c r="P2" s="26"/>
      <c r="Q2" s="30"/>
    </row>
    <row r="3" spans="1:17" ht="15.75" thickBot="1">
      <c r="A3" s="23"/>
      <c r="B3" s="24"/>
      <c r="C3" s="31"/>
      <c r="D3" s="25"/>
      <c r="E3" s="26"/>
      <c r="F3" s="27" t="s">
        <v>61</v>
      </c>
      <c r="G3" s="26"/>
      <c r="H3" s="26"/>
      <c r="I3" s="12">
        <v>8</v>
      </c>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v>1</v>
      </c>
      <c r="B6" s="10" t="s">
        <v>329</v>
      </c>
      <c r="C6" s="130">
        <v>100</v>
      </c>
      <c r="D6" s="131" t="s">
        <v>38</v>
      </c>
      <c r="E6" s="132" t="s">
        <v>11</v>
      </c>
      <c r="F6" s="37">
        <f ca="1">SUMIF(type1,E6,bulbwatts)</f>
        <v>0.25</v>
      </c>
      <c r="G6" s="11">
        <f ca="1">IF(H6&gt;0,J6*F6,"")</f>
        <v>250</v>
      </c>
      <c r="H6" s="132">
        <v>10</v>
      </c>
      <c r="I6" s="132">
        <v>100</v>
      </c>
      <c r="J6" s="11">
        <f>H6*I6</f>
        <v>1000</v>
      </c>
      <c r="K6" s="9">
        <v>1</v>
      </c>
      <c r="L6" s="38">
        <f ca="1">IF(H6&gt;0,((J6*F6)/120)*K6,0)</f>
        <v>2.0833333333333335</v>
      </c>
      <c r="M6" s="203" t="s">
        <v>50</v>
      </c>
      <c r="N6" s="204"/>
      <c r="O6" s="39"/>
      <c r="P6" s="40" t="s">
        <v>53</v>
      </c>
      <c r="Q6" s="41"/>
    </row>
    <row r="7" spans="1:17" ht="15.75" thickBot="1">
      <c r="A7" s="13">
        <v>2</v>
      </c>
      <c r="B7" s="10" t="s">
        <v>330</v>
      </c>
      <c r="C7" s="130">
        <v>100</v>
      </c>
      <c r="D7" s="131" t="s">
        <v>38</v>
      </c>
      <c r="E7" s="131" t="s">
        <v>11</v>
      </c>
      <c r="F7" s="37">
        <f t="shared" ref="F7:F43" ca="1" si="0">SUMIF(type1,E7,bulbwatts)</f>
        <v>0.25</v>
      </c>
      <c r="G7" s="11">
        <f t="shared" ref="G7:G43" ca="1" si="1">IF(H7&gt;0,J7*F7,"")</f>
        <v>250</v>
      </c>
      <c r="H7" s="132">
        <v>10</v>
      </c>
      <c r="I7" s="132">
        <v>100</v>
      </c>
      <c r="J7" s="11">
        <f t="shared" ref="J7:J43" si="2">H7*I7</f>
        <v>1000</v>
      </c>
      <c r="K7" s="9">
        <v>1</v>
      </c>
      <c r="L7" s="38">
        <f t="shared" ref="L7:L43" ca="1" si="3">IF(H7&gt;0,((J7*F7)/120)*K7,0)</f>
        <v>2.0833333333333335</v>
      </c>
      <c r="M7" s="42" t="s">
        <v>26</v>
      </c>
      <c r="N7" s="42" t="s">
        <v>51</v>
      </c>
      <c r="O7" s="43"/>
      <c r="P7" s="44" t="s">
        <v>65</v>
      </c>
      <c r="Q7" s="45">
        <f ca="1">SUM(N8:N23)</f>
        <v>32.43516666666666</v>
      </c>
    </row>
    <row r="8" spans="1:17">
      <c r="A8" s="13">
        <v>3</v>
      </c>
      <c r="B8" s="10" t="s">
        <v>331</v>
      </c>
      <c r="C8" s="130">
        <v>100</v>
      </c>
      <c r="D8" s="131" t="s">
        <v>38</v>
      </c>
      <c r="E8" s="131" t="s">
        <v>11</v>
      </c>
      <c r="F8" s="37">
        <f t="shared" ca="1" si="0"/>
        <v>0.25</v>
      </c>
      <c r="G8" s="11">
        <f t="shared" ca="1" si="1"/>
        <v>325</v>
      </c>
      <c r="H8" s="132">
        <v>13</v>
      </c>
      <c r="I8" s="132">
        <v>100</v>
      </c>
      <c r="J8" s="11">
        <f t="shared" si="2"/>
        <v>1300</v>
      </c>
      <c r="K8" s="9">
        <v>1</v>
      </c>
      <c r="L8" s="38">
        <f t="shared" ca="1" si="3"/>
        <v>2.7083333333333335</v>
      </c>
      <c r="M8" s="5">
        <v>1</v>
      </c>
      <c r="N8" s="46">
        <f ca="1">SUMIF(A6:A43,M8,L6:L43)</f>
        <v>2.0833333333333335</v>
      </c>
      <c r="O8" s="43"/>
      <c r="P8" s="47"/>
      <c r="Q8" s="48"/>
    </row>
    <row r="9" spans="1:17">
      <c r="A9" s="13">
        <v>4</v>
      </c>
      <c r="B9" s="10" t="s">
        <v>332</v>
      </c>
      <c r="C9" s="130">
        <v>100</v>
      </c>
      <c r="D9" s="131" t="s">
        <v>38</v>
      </c>
      <c r="E9" s="131" t="s">
        <v>11</v>
      </c>
      <c r="F9" s="37">
        <f t="shared" ca="1" si="0"/>
        <v>0.25</v>
      </c>
      <c r="G9" s="11">
        <f t="shared" ca="1" si="1"/>
        <v>275</v>
      </c>
      <c r="H9" s="132">
        <v>11</v>
      </c>
      <c r="I9" s="132">
        <v>100</v>
      </c>
      <c r="J9" s="11">
        <f t="shared" si="2"/>
        <v>1100</v>
      </c>
      <c r="K9" s="9">
        <v>1</v>
      </c>
      <c r="L9" s="38">
        <f t="shared" ca="1" si="3"/>
        <v>2.2916666666666665</v>
      </c>
      <c r="M9" s="5">
        <v>2</v>
      </c>
      <c r="N9" s="46">
        <f ca="1">SUMIF(A6:A43,M9,L6:L43)</f>
        <v>2.0833333333333335</v>
      </c>
      <c r="O9" s="43"/>
      <c r="P9" s="47"/>
      <c r="Q9" s="48"/>
    </row>
    <row r="10" spans="1:17">
      <c r="A10" s="13">
        <v>5</v>
      </c>
      <c r="B10" s="10" t="s">
        <v>333</v>
      </c>
      <c r="C10" s="130">
        <v>90</v>
      </c>
      <c r="D10" s="131" t="s">
        <v>39</v>
      </c>
      <c r="E10" s="137" t="s">
        <v>11</v>
      </c>
      <c r="F10" s="37">
        <f t="shared" ca="1" si="0"/>
        <v>0.25</v>
      </c>
      <c r="G10" s="11">
        <f t="shared" ca="1" si="1"/>
        <v>275</v>
      </c>
      <c r="H10" s="132">
        <v>11</v>
      </c>
      <c r="I10" s="132">
        <v>100</v>
      </c>
      <c r="J10" s="11">
        <f t="shared" si="2"/>
        <v>1100</v>
      </c>
      <c r="K10" s="9">
        <v>1</v>
      </c>
      <c r="L10" s="38">
        <f t="shared" ca="1" si="3"/>
        <v>2.2916666666666665</v>
      </c>
      <c r="M10" s="5">
        <v>3</v>
      </c>
      <c r="N10" s="46">
        <f ca="1">SUMIF(A6:A43,M10,L6:L43)</f>
        <v>2.7083333333333335</v>
      </c>
      <c r="O10" s="43"/>
      <c r="P10" s="47"/>
      <c r="Q10" s="48"/>
    </row>
    <row r="11" spans="1:17">
      <c r="A11" s="13">
        <v>6</v>
      </c>
      <c r="B11" s="10" t="s">
        <v>334</v>
      </c>
      <c r="C11" s="130">
        <v>90</v>
      </c>
      <c r="D11" s="131" t="s">
        <v>39</v>
      </c>
      <c r="E11" s="137" t="s">
        <v>11</v>
      </c>
      <c r="F11" s="37">
        <f t="shared" ca="1" si="0"/>
        <v>0.25</v>
      </c>
      <c r="G11" s="11">
        <f t="shared" ca="1" si="1"/>
        <v>275</v>
      </c>
      <c r="H11" s="132">
        <v>11</v>
      </c>
      <c r="I11" s="132">
        <v>100</v>
      </c>
      <c r="J11" s="11">
        <f t="shared" si="2"/>
        <v>1100</v>
      </c>
      <c r="K11" s="9">
        <v>1</v>
      </c>
      <c r="L11" s="38">
        <f t="shared" ca="1" si="3"/>
        <v>2.2916666666666665</v>
      </c>
      <c r="M11" s="5">
        <v>4</v>
      </c>
      <c r="N11" s="46">
        <f ca="1">SUMIF(A6:A43,M11,L6:L43)</f>
        <v>2.2916666666666665</v>
      </c>
      <c r="O11" s="43"/>
      <c r="P11" s="47"/>
      <c r="Q11" s="48"/>
    </row>
    <row r="12" spans="1:17">
      <c r="A12" s="13">
        <v>7</v>
      </c>
      <c r="B12" s="10" t="s">
        <v>335</v>
      </c>
      <c r="C12" s="130">
        <v>90</v>
      </c>
      <c r="D12" s="131" t="s">
        <v>40</v>
      </c>
      <c r="E12" s="137" t="s">
        <v>11</v>
      </c>
      <c r="F12" s="37">
        <f t="shared" ca="1" si="0"/>
        <v>0.25</v>
      </c>
      <c r="G12" s="11">
        <f t="shared" ca="1" si="1"/>
        <v>200</v>
      </c>
      <c r="H12" s="132">
        <v>8</v>
      </c>
      <c r="I12" s="132">
        <v>100</v>
      </c>
      <c r="J12" s="11">
        <f t="shared" si="2"/>
        <v>800</v>
      </c>
      <c r="K12" s="9">
        <v>1</v>
      </c>
      <c r="L12" s="38">
        <f t="shared" ca="1" si="3"/>
        <v>1.6666666666666667</v>
      </c>
      <c r="M12" s="5">
        <v>5</v>
      </c>
      <c r="N12" s="46">
        <f ca="1">SUMIF(A6:A43,M12,L6:L43)</f>
        <v>2.4586666666666663</v>
      </c>
      <c r="O12" s="43"/>
      <c r="P12" s="47"/>
      <c r="Q12" s="48"/>
    </row>
    <row r="13" spans="1:17" ht="15.75" thickBot="1">
      <c r="A13" s="13">
        <v>8</v>
      </c>
      <c r="B13" s="10" t="s">
        <v>336</v>
      </c>
      <c r="C13" s="130">
        <v>90</v>
      </c>
      <c r="D13" s="131" t="s">
        <v>40</v>
      </c>
      <c r="E13" s="137" t="s">
        <v>11</v>
      </c>
      <c r="F13" s="37">
        <f t="shared" ca="1" si="0"/>
        <v>0.25</v>
      </c>
      <c r="G13" s="11">
        <f t="shared" ca="1" si="1"/>
        <v>275</v>
      </c>
      <c r="H13" s="132">
        <v>11</v>
      </c>
      <c r="I13" s="132">
        <v>100</v>
      </c>
      <c r="J13" s="11">
        <f t="shared" si="2"/>
        <v>1100</v>
      </c>
      <c r="K13" s="9">
        <v>1</v>
      </c>
      <c r="L13" s="38">
        <f t="shared" ca="1" si="3"/>
        <v>2.2916666666666665</v>
      </c>
      <c r="M13" s="5">
        <v>6</v>
      </c>
      <c r="N13" s="46">
        <f ca="1">SUMIF(A6:A43,M13,L6:L43)</f>
        <v>2.5598333333333332</v>
      </c>
      <c r="O13" s="43"/>
      <c r="P13" s="47"/>
      <c r="Q13" s="48"/>
    </row>
    <row r="14" spans="1:17">
      <c r="A14" s="13">
        <v>9</v>
      </c>
      <c r="B14" s="10" t="s">
        <v>337</v>
      </c>
      <c r="C14" s="130">
        <v>80</v>
      </c>
      <c r="D14" s="131" t="s">
        <v>40</v>
      </c>
      <c r="E14" s="137" t="s">
        <v>11</v>
      </c>
      <c r="F14" s="37">
        <f t="shared" ca="1" si="0"/>
        <v>0.25</v>
      </c>
      <c r="G14" s="11">
        <f t="shared" ca="1" si="1"/>
        <v>250</v>
      </c>
      <c r="H14" s="132">
        <v>10</v>
      </c>
      <c r="I14" s="132">
        <v>100</v>
      </c>
      <c r="J14" s="11">
        <f t="shared" si="2"/>
        <v>1000</v>
      </c>
      <c r="K14" s="9">
        <v>1</v>
      </c>
      <c r="L14" s="38">
        <f t="shared" ca="1" si="3"/>
        <v>2.0833333333333335</v>
      </c>
      <c r="M14" s="5">
        <v>7</v>
      </c>
      <c r="N14" s="46">
        <f ca="1">SUMIF(A6:A43,M14,L6:L43)</f>
        <v>1.6666666666666667</v>
      </c>
      <c r="O14" s="43"/>
      <c r="P14" s="49" t="s">
        <v>54</v>
      </c>
      <c r="Q14" s="206">
        <f ca="1">SUM(N8:N15)</f>
        <v>18.1435</v>
      </c>
    </row>
    <row r="15" spans="1:17" ht="15.75" thickBot="1">
      <c r="A15" s="13">
        <v>10</v>
      </c>
      <c r="B15" s="10" t="s">
        <v>338</v>
      </c>
      <c r="C15" s="130">
        <v>80</v>
      </c>
      <c r="D15" s="131" t="s">
        <v>40</v>
      </c>
      <c r="E15" s="137" t="s">
        <v>11</v>
      </c>
      <c r="F15" s="37">
        <f t="shared" ca="1" si="0"/>
        <v>0.25</v>
      </c>
      <c r="G15" s="11">
        <f t="shared" ca="1" si="1"/>
        <v>250</v>
      </c>
      <c r="H15" s="132">
        <v>10</v>
      </c>
      <c r="I15" s="132">
        <v>100</v>
      </c>
      <c r="J15" s="11">
        <f t="shared" si="2"/>
        <v>1000</v>
      </c>
      <c r="K15" s="9">
        <v>1</v>
      </c>
      <c r="L15" s="38">
        <f t="shared" ca="1" si="3"/>
        <v>2.0833333333333335</v>
      </c>
      <c r="M15" s="5">
        <v>8</v>
      </c>
      <c r="N15" s="46">
        <f ca="1">SUMIF(A6:A43,M15,L6:L43)</f>
        <v>2.2916666666666665</v>
      </c>
      <c r="O15" s="43"/>
      <c r="P15" s="50" t="s">
        <v>55</v>
      </c>
      <c r="Q15" s="207"/>
    </row>
    <row r="16" spans="1:17">
      <c r="A16" s="13">
        <v>11</v>
      </c>
      <c r="B16" s="10" t="s">
        <v>339</v>
      </c>
      <c r="C16" s="130">
        <v>60</v>
      </c>
      <c r="D16" s="131" t="s">
        <v>45</v>
      </c>
      <c r="E16" s="137" t="s">
        <v>11</v>
      </c>
      <c r="F16" s="37">
        <f t="shared" ca="1" si="0"/>
        <v>0.25</v>
      </c>
      <c r="G16" s="11">
        <f t="shared" ca="1" si="1"/>
        <v>175</v>
      </c>
      <c r="H16" s="132">
        <v>7</v>
      </c>
      <c r="I16" s="132">
        <v>100</v>
      </c>
      <c r="J16" s="11">
        <f t="shared" si="2"/>
        <v>700</v>
      </c>
      <c r="K16" s="9">
        <v>1</v>
      </c>
      <c r="L16" s="38">
        <f t="shared" ca="1" si="3"/>
        <v>1.4583333333333333</v>
      </c>
      <c r="M16" s="6">
        <v>9</v>
      </c>
      <c r="N16" s="51">
        <f ca="1">SUMIF(A6:A43,M16,L6:L43)</f>
        <v>2.0833333333333335</v>
      </c>
      <c r="O16" s="43"/>
      <c r="P16" s="52" t="s">
        <v>56</v>
      </c>
      <c r="Q16" s="206">
        <f ca="1">SUM(N16:N23)</f>
        <v>14.291666666666668</v>
      </c>
    </row>
    <row r="17" spans="1:17" ht="15.75" thickBot="1">
      <c r="A17" s="13">
        <v>12</v>
      </c>
      <c r="B17" s="10" t="s">
        <v>340</v>
      </c>
      <c r="C17" s="130">
        <v>60</v>
      </c>
      <c r="D17" s="131" t="s">
        <v>45</v>
      </c>
      <c r="E17" s="137" t="s">
        <v>11</v>
      </c>
      <c r="F17" s="37">
        <f t="shared" ca="1" si="0"/>
        <v>0.25</v>
      </c>
      <c r="G17" s="11">
        <f t="shared" ca="1" si="1"/>
        <v>225</v>
      </c>
      <c r="H17" s="132">
        <v>9</v>
      </c>
      <c r="I17" s="132">
        <v>100</v>
      </c>
      <c r="J17" s="11">
        <f t="shared" si="2"/>
        <v>900</v>
      </c>
      <c r="K17" s="9">
        <v>1</v>
      </c>
      <c r="L17" s="38">
        <f t="shared" ca="1" si="3"/>
        <v>1.875</v>
      </c>
      <c r="M17" s="6">
        <v>10</v>
      </c>
      <c r="N17" s="51">
        <f ca="1">SUMIF(A6:A43,M17,L6:L43)</f>
        <v>2.0833333333333335</v>
      </c>
      <c r="O17" s="43"/>
      <c r="P17" s="53" t="s">
        <v>55</v>
      </c>
      <c r="Q17" s="207"/>
    </row>
    <row r="18" spans="1:17">
      <c r="A18" s="13">
        <v>13</v>
      </c>
      <c r="B18" s="10" t="s">
        <v>341</v>
      </c>
      <c r="C18" s="130">
        <v>60</v>
      </c>
      <c r="D18" s="131" t="s">
        <v>45</v>
      </c>
      <c r="E18" s="137" t="s">
        <v>11</v>
      </c>
      <c r="F18" s="37">
        <f t="shared" ca="1" si="0"/>
        <v>0.25</v>
      </c>
      <c r="G18" s="11">
        <f t="shared" ca="1" si="1"/>
        <v>225</v>
      </c>
      <c r="H18" s="132">
        <v>9</v>
      </c>
      <c r="I18" s="132">
        <v>100</v>
      </c>
      <c r="J18" s="11">
        <f t="shared" si="2"/>
        <v>900</v>
      </c>
      <c r="K18" s="9">
        <v>1</v>
      </c>
      <c r="L18" s="38">
        <f t="shared" ca="1" si="3"/>
        <v>1.875</v>
      </c>
      <c r="M18" s="6">
        <v>11</v>
      </c>
      <c r="N18" s="51">
        <f ca="1">SUMIF(A6:A43,M18,L6:L43)</f>
        <v>1.4583333333333333</v>
      </c>
      <c r="O18" s="43"/>
      <c r="P18" s="54"/>
      <c r="Q18" s="55"/>
    </row>
    <row r="19" spans="1:17">
      <c r="A19" s="13">
        <v>14</v>
      </c>
      <c r="B19" s="10" t="s">
        <v>342</v>
      </c>
      <c r="C19" s="130">
        <v>60</v>
      </c>
      <c r="D19" s="131" t="s">
        <v>45</v>
      </c>
      <c r="E19" s="137" t="s">
        <v>11</v>
      </c>
      <c r="F19" s="37">
        <f t="shared" ca="1" si="0"/>
        <v>0.25</v>
      </c>
      <c r="G19" s="11">
        <f t="shared" ca="1" si="1"/>
        <v>225</v>
      </c>
      <c r="H19" s="132">
        <v>9</v>
      </c>
      <c r="I19" s="132">
        <v>100</v>
      </c>
      <c r="J19" s="11">
        <f t="shared" si="2"/>
        <v>900</v>
      </c>
      <c r="K19" s="9">
        <v>1</v>
      </c>
      <c r="L19" s="38">
        <f t="shared" ca="1" si="3"/>
        <v>1.875</v>
      </c>
      <c r="M19" s="6">
        <v>12</v>
      </c>
      <c r="N19" s="51">
        <f ca="1">SUMIF(A6:A43,M19,L6:L43)</f>
        <v>1.875</v>
      </c>
      <c r="O19" s="43"/>
      <c r="P19" s="56"/>
      <c r="Q19" s="48"/>
    </row>
    <row r="20" spans="1:17" ht="15.75" thickBot="1">
      <c r="A20" s="13">
        <v>15</v>
      </c>
      <c r="B20" s="10" t="s">
        <v>343</v>
      </c>
      <c r="C20" s="130">
        <v>50</v>
      </c>
      <c r="D20" s="131" t="s">
        <v>41</v>
      </c>
      <c r="E20" s="137" t="s">
        <v>12</v>
      </c>
      <c r="F20" s="37">
        <f t="shared" ca="1" si="0"/>
        <v>0.25</v>
      </c>
      <c r="G20" s="11">
        <f t="shared" ca="1" si="1"/>
        <v>82.5</v>
      </c>
      <c r="H20" s="132">
        <v>3</v>
      </c>
      <c r="I20" s="132">
        <v>110</v>
      </c>
      <c r="J20" s="11">
        <f t="shared" si="2"/>
        <v>330</v>
      </c>
      <c r="K20" s="9">
        <v>1</v>
      </c>
      <c r="L20" s="38">
        <f t="shared" ca="1" si="3"/>
        <v>0.6875</v>
      </c>
      <c r="M20" s="6">
        <v>13</v>
      </c>
      <c r="N20" s="51">
        <f ca="1">SUMIF(A6:A43,M20,L6:L43)</f>
        <v>1.875</v>
      </c>
      <c r="O20" s="43"/>
      <c r="P20" s="57"/>
      <c r="Q20" s="58"/>
    </row>
    <row r="21" spans="1:17" ht="15.75" thickBot="1">
      <c r="A21" s="13">
        <v>15</v>
      </c>
      <c r="B21" s="10" t="s">
        <v>343</v>
      </c>
      <c r="C21" s="130">
        <v>0</v>
      </c>
      <c r="D21" s="131" t="s">
        <v>41</v>
      </c>
      <c r="E21" s="137" t="s">
        <v>11</v>
      </c>
      <c r="F21" s="37">
        <f t="shared" ca="1" si="0"/>
        <v>0.25</v>
      </c>
      <c r="G21" s="11">
        <f t="shared" ca="1" si="1"/>
        <v>100</v>
      </c>
      <c r="H21" s="132">
        <v>4</v>
      </c>
      <c r="I21" s="132">
        <v>100</v>
      </c>
      <c r="J21" s="11">
        <f t="shared" si="2"/>
        <v>400</v>
      </c>
      <c r="K21" s="9">
        <v>1</v>
      </c>
      <c r="L21" s="38">
        <f t="shared" ca="1" si="3"/>
        <v>0.83333333333333337</v>
      </c>
      <c r="M21" s="6">
        <v>14</v>
      </c>
      <c r="N21" s="51">
        <f ca="1">SUMIF(A6:A43,M21,L6:L43)</f>
        <v>1.875</v>
      </c>
      <c r="O21" s="43"/>
      <c r="P21" s="59" t="s">
        <v>57</v>
      </c>
      <c r="Q21" s="60">
        <f ca="1">SUM(G6:G43)</f>
        <v>3892.22</v>
      </c>
    </row>
    <row r="22" spans="1:17" ht="15.75" thickBot="1">
      <c r="A22" s="13">
        <v>16</v>
      </c>
      <c r="B22" s="10" t="s">
        <v>344</v>
      </c>
      <c r="C22" s="130">
        <v>50</v>
      </c>
      <c r="D22" s="131" t="s">
        <v>41</v>
      </c>
      <c r="E22" s="137" t="s">
        <v>12</v>
      </c>
      <c r="F22" s="37">
        <f t="shared" ca="1" si="0"/>
        <v>0.25</v>
      </c>
      <c r="G22" s="11">
        <f t="shared" ca="1" si="1"/>
        <v>82.5</v>
      </c>
      <c r="H22" s="132">
        <v>3</v>
      </c>
      <c r="I22" s="132">
        <v>110</v>
      </c>
      <c r="J22" s="11">
        <f t="shared" si="2"/>
        <v>330</v>
      </c>
      <c r="K22" s="9">
        <v>1</v>
      </c>
      <c r="L22" s="38">
        <f t="shared" ca="1" si="3"/>
        <v>0.6875</v>
      </c>
      <c r="M22" s="6">
        <v>15</v>
      </c>
      <c r="N22" s="51">
        <f ca="1">SUMIF(A6:A43,M22,L6:L43)</f>
        <v>1.5208333333333335</v>
      </c>
      <c r="O22" s="43"/>
      <c r="P22" s="59" t="s">
        <v>35</v>
      </c>
      <c r="Q22" s="61">
        <f>SUM(J6:J43)</f>
        <v>16250</v>
      </c>
    </row>
    <row r="23" spans="1:17" ht="15" customHeight="1" thickBot="1">
      <c r="A23" s="13">
        <v>16</v>
      </c>
      <c r="B23" s="10" t="s">
        <v>344</v>
      </c>
      <c r="C23" s="130">
        <v>0</v>
      </c>
      <c r="D23" s="131" t="s">
        <v>41</v>
      </c>
      <c r="E23" s="137" t="s">
        <v>11</v>
      </c>
      <c r="F23" s="37">
        <f t="shared" ca="1" si="0"/>
        <v>0.25</v>
      </c>
      <c r="G23" s="11">
        <f t="shared" ca="1" si="1"/>
        <v>100</v>
      </c>
      <c r="H23" s="132">
        <v>4</v>
      </c>
      <c r="I23" s="132">
        <v>100</v>
      </c>
      <c r="J23" s="11">
        <f t="shared" si="2"/>
        <v>400</v>
      </c>
      <c r="K23" s="9">
        <v>1</v>
      </c>
      <c r="L23" s="38">
        <f t="shared" ca="1" si="3"/>
        <v>0.83333333333333337</v>
      </c>
      <c r="M23" s="6">
        <v>16</v>
      </c>
      <c r="N23" s="51">
        <f ca="1">SUMIF(A6:A43,M23,L6:L43)</f>
        <v>1.5208333333333335</v>
      </c>
      <c r="O23" s="62"/>
      <c r="P23" s="59" t="s">
        <v>58</v>
      </c>
      <c r="Q23" s="63">
        <f>SUM(C6:C43)</f>
        <v>1260</v>
      </c>
    </row>
    <row r="24" spans="1:17" ht="15.75" thickBot="1">
      <c r="A24" s="13">
        <v>5</v>
      </c>
      <c r="B24" s="10" t="s">
        <v>333</v>
      </c>
      <c r="C24" s="7">
        <v>0</v>
      </c>
      <c r="D24" s="7" t="s">
        <v>39</v>
      </c>
      <c r="E24" s="138" t="s">
        <v>18</v>
      </c>
      <c r="F24" s="37">
        <f t="shared" ca="1" si="0"/>
        <v>0.33400000000000002</v>
      </c>
      <c r="G24" s="11" t="str">
        <f t="shared" si="1"/>
        <v/>
      </c>
      <c r="H24" s="7">
        <v>0</v>
      </c>
      <c r="I24" s="7">
        <v>25</v>
      </c>
      <c r="J24" s="11">
        <f t="shared" si="2"/>
        <v>0</v>
      </c>
      <c r="K24" s="9">
        <v>1</v>
      </c>
      <c r="L24" s="38">
        <f t="shared" si="3"/>
        <v>0</v>
      </c>
      <c r="M24" s="64"/>
      <c r="N24" s="21"/>
      <c r="O24" s="21"/>
      <c r="P24" s="21"/>
      <c r="Q24" s="22"/>
    </row>
    <row r="25" spans="1:17" ht="16.5" thickBot="1">
      <c r="A25" s="13">
        <v>5</v>
      </c>
      <c r="B25" s="10" t="s">
        <v>333</v>
      </c>
      <c r="C25" s="7">
        <v>0</v>
      </c>
      <c r="D25" s="7" t="s">
        <v>39</v>
      </c>
      <c r="E25" s="138" t="s">
        <v>530</v>
      </c>
      <c r="F25" s="37">
        <f t="shared" ca="1" si="0"/>
        <v>4.3999999999999997E-2</v>
      </c>
      <c r="G25" s="11">
        <f t="shared" ca="1" si="1"/>
        <v>13.2</v>
      </c>
      <c r="H25" s="7">
        <v>5</v>
      </c>
      <c r="I25" s="7">
        <v>60</v>
      </c>
      <c r="J25" s="11">
        <f t="shared" si="2"/>
        <v>300</v>
      </c>
      <c r="K25" s="9">
        <v>1</v>
      </c>
      <c r="L25" s="38">
        <f t="shared" ca="1" si="3"/>
        <v>0.11</v>
      </c>
      <c r="M25" s="208" t="s">
        <v>63</v>
      </c>
      <c r="N25" s="197"/>
      <c r="O25" s="197"/>
      <c r="P25" s="197"/>
      <c r="Q25" s="198"/>
    </row>
    <row r="26" spans="1:17">
      <c r="A26" s="13">
        <v>5</v>
      </c>
      <c r="B26" s="10" t="s">
        <v>333</v>
      </c>
      <c r="C26" s="7">
        <v>0</v>
      </c>
      <c r="D26" s="7" t="s">
        <v>39</v>
      </c>
      <c r="E26" s="138" t="s">
        <v>531</v>
      </c>
      <c r="F26" s="37">
        <f t="shared" ca="1" si="0"/>
        <v>3.7999999999999999E-2</v>
      </c>
      <c r="G26" s="11">
        <f t="shared" ca="1" si="1"/>
        <v>6.84</v>
      </c>
      <c r="H26" s="7">
        <v>3</v>
      </c>
      <c r="I26" s="7">
        <v>60</v>
      </c>
      <c r="J26" s="11">
        <f t="shared" si="2"/>
        <v>180</v>
      </c>
      <c r="K26" s="9">
        <v>1</v>
      </c>
      <c r="L26" s="38">
        <f t="shared" ca="1" si="3"/>
        <v>5.7000000000000002E-2</v>
      </c>
      <c r="M26" s="209"/>
      <c r="N26" s="199"/>
      <c r="O26" s="199"/>
      <c r="P26" s="199"/>
      <c r="Q26" s="200"/>
    </row>
    <row r="27" spans="1:17">
      <c r="A27" s="13">
        <v>6</v>
      </c>
      <c r="B27" s="10" t="s">
        <v>334</v>
      </c>
      <c r="C27" s="7">
        <v>0</v>
      </c>
      <c r="D27" s="7" t="s">
        <v>39</v>
      </c>
      <c r="E27" s="138" t="s">
        <v>18</v>
      </c>
      <c r="F27" s="37">
        <f t="shared" ca="1" si="0"/>
        <v>0.33400000000000002</v>
      </c>
      <c r="G27" s="11">
        <f t="shared" ca="1" si="1"/>
        <v>16.7</v>
      </c>
      <c r="H27" s="7">
        <v>2</v>
      </c>
      <c r="I27" s="7">
        <v>25</v>
      </c>
      <c r="J27" s="11">
        <f t="shared" si="2"/>
        <v>50</v>
      </c>
      <c r="K27" s="9">
        <v>1</v>
      </c>
      <c r="L27" s="38">
        <f t="shared" ca="1" si="3"/>
        <v>0.13916666666666666</v>
      </c>
      <c r="M27" s="210"/>
      <c r="N27" s="201"/>
      <c r="O27" s="201"/>
      <c r="P27" s="201"/>
      <c r="Q27" s="202"/>
    </row>
    <row r="28" spans="1:17">
      <c r="A28" s="13">
        <v>6</v>
      </c>
      <c r="B28" s="10" t="s">
        <v>334</v>
      </c>
      <c r="C28" s="7">
        <v>0</v>
      </c>
      <c r="D28" s="7" t="s">
        <v>39</v>
      </c>
      <c r="E28" s="138" t="s">
        <v>530</v>
      </c>
      <c r="F28" s="37">
        <f t="shared" ca="1" si="0"/>
        <v>4.3999999999999997E-2</v>
      </c>
      <c r="G28" s="11">
        <f t="shared" ca="1" si="1"/>
        <v>13.2</v>
      </c>
      <c r="H28" s="7">
        <v>5</v>
      </c>
      <c r="I28" s="7">
        <v>60</v>
      </c>
      <c r="J28" s="11">
        <f t="shared" si="2"/>
        <v>300</v>
      </c>
      <c r="K28" s="9">
        <v>1</v>
      </c>
      <c r="L28" s="38">
        <f t="shared" ca="1" si="3"/>
        <v>0.11</v>
      </c>
      <c r="M28" s="210"/>
      <c r="N28" s="201"/>
      <c r="O28" s="201"/>
      <c r="P28" s="201"/>
      <c r="Q28" s="202"/>
    </row>
    <row r="29" spans="1:17">
      <c r="A29" s="13">
        <v>6</v>
      </c>
      <c r="B29" s="10" t="s">
        <v>334</v>
      </c>
      <c r="C29" s="7">
        <v>0</v>
      </c>
      <c r="D29" s="7" t="s">
        <v>39</v>
      </c>
      <c r="E29" s="138" t="s">
        <v>531</v>
      </c>
      <c r="F29" s="37">
        <f t="shared" ca="1" si="0"/>
        <v>3.7999999999999999E-2</v>
      </c>
      <c r="G29" s="11">
        <f t="shared" ca="1" si="1"/>
        <v>2.2799999999999998</v>
      </c>
      <c r="H29" s="7">
        <v>1</v>
      </c>
      <c r="I29" s="7">
        <v>60</v>
      </c>
      <c r="J29" s="11">
        <f t="shared" si="2"/>
        <v>60</v>
      </c>
      <c r="K29" s="9">
        <v>1</v>
      </c>
      <c r="L29" s="38">
        <f t="shared" ca="1" si="3"/>
        <v>1.9E-2</v>
      </c>
      <c r="M29" s="210"/>
      <c r="N29" s="201"/>
      <c r="O29" s="201"/>
      <c r="P29" s="201"/>
      <c r="Q29" s="202"/>
    </row>
    <row r="30" spans="1:17">
      <c r="A30" s="13"/>
      <c r="B30" s="10"/>
      <c r="C30" s="7"/>
      <c r="D30" s="7"/>
      <c r="E30" s="7"/>
      <c r="F30" s="37">
        <f t="shared" ca="1" si="0"/>
        <v>0</v>
      </c>
      <c r="G30" s="11" t="str">
        <f t="shared" si="1"/>
        <v/>
      </c>
      <c r="H30" s="7"/>
      <c r="I30" s="7"/>
      <c r="J30" s="11">
        <f t="shared" si="2"/>
        <v>0</v>
      </c>
      <c r="K30" s="9">
        <v>1</v>
      </c>
      <c r="L30" s="38">
        <f t="shared" si="3"/>
        <v>0</v>
      </c>
      <c r="M30" s="210"/>
      <c r="N30" s="201"/>
      <c r="O30" s="201"/>
      <c r="P30" s="201"/>
      <c r="Q30" s="202"/>
    </row>
    <row r="31" spans="1:17">
      <c r="A31" s="13"/>
      <c r="B31" s="10"/>
      <c r="C31" s="7"/>
      <c r="D31" s="7"/>
      <c r="E31" s="7"/>
      <c r="F31" s="37">
        <f t="shared" ca="1" si="0"/>
        <v>0</v>
      </c>
      <c r="G31" s="11" t="str">
        <f t="shared" si="1"/>
        <v/>
      </c>
      <c r="H31" s="7"/>
      <c r="I31" s="7"/>
      <c r="J31" s="11">
        <f t="shared" si="2"/>
        <v>0</v>
      </c>
      <c r="K31" s="9">
        <v>1</v>
      </c>
      <c r="L31" s="38">
        <f t="shared" si="3"/>
        <v>0</v>
      </c>
      <c r="M31" s="210"/>
      <c r="N31" s="201"/>
      <c r="O31" s="201"/>
      <c r="P31" s="201"/>
      <c r="Q31" s="202"/>
    </row>
    <row r="32" spans="1:17">
      <c r="A32" s="13"/>
      <c r="B32" s="10"/>
      <c r="C32" s="7"/>
      <c r="D32" s="7"/>
      <c r="E32" s="7"/>
      <c r="F32" s="37">
        <f t="shared" ca="1" si="0"/>
        <v>0</v>
      </c>
      <c r="G32" s="11" t="str">
        <f t="shared" si="1"/>
        <v/>
      </c>
      <c r="H32" s="7"/>
      <c r="I32" s="7"/>
      <c r="J32" s="11">
        <f t="shared" si="2"/>
        <v>0</v>
      </c>
      <c r="K32" s="9">
        <v>1</v>
      </c>
      <c r="L32" s="38">
        <f t="shared" si="3"/>
        <v>0</v>
      </c>
      <c r="M32" s="210"/>
      <c r="N32" s="201"/>
      <c r="O32" s="201"/>
      <c r="P32" s="201"/>
      <c r="Q32" s="202"/>
    </row>
    <row r="33" spans="1:17">
      <c r="A33" s="13"/>
      <c r="B33" s="10"/>
      <c r="C33" s="7"/>
      <c r="D33" s="7"/>
      <c r="E33" s="7"/>
      <c r="F33" s="37">
        <f t="shared" ca="1" si="0"/>
        <v>0</v>
      </c>
      <c r="G33" s="11" t="str">
        <f t="shared" si="1"/>
        <v/>
      </c>
      <c r="H33" s="7"/>
      <c r="I33" s="7"/>
      <c r="J33" s="11">
        <f t="shared" si="2"/>
        <v>0</v>
      </c>
      <c r="K33" s="9">
        <v>1</v>
      </c>
      <c r="L33" s="38">
        <f t="shared" si="3"/>
        <v>0</v>
      </c>
      <c r="M33" s="210"/>
      <c r="N33" s="201"/>
      <c r="O33" s="201"/>
      <c r="P33" s="201"/>
      <c r="Q33" s="202"/>
    </row>
    <row r="34" spans="1:17">
      <c r="A34" s="13"/>
      <c r="B34" s="10"/>
      <c r="C34" s="7"/>
      <c r="D34" s="7"/>
      <c r="E34" s="7"/>
      <c r="F34" s="37">
        <f t="shared" ca="1" si="0"/>
        <v>0</v>
      </c>
      <c r="G34" s="11" t="str">
        <f t="shared" si="1"/>
        <v/>
      </c>
      <c r="H34" s="7"/>
      <c r="I34" s="7"/>
      <c r="J34" s="11">
        <f t="shared" si="2"/>
        <v>0</v>
      </c>
      <c r="K34" s="9">
        <v>1</v>
      </c>
      <c r="L34" s="38">
        <f t="shared" si="3"/>
        <v>0</v>
      </c>
      <c r="M34" s="210"/>
      <c r="N34" s="201"/>
      <c r="O34" s="201"/>
      <c r="P34" s="201"/>
      <c r="Q34" s="202"/>
    </row>
    <row r="35" spans="1:17">
      <c r="A35" s="13"/>
      <c r="B35" s="10"/>
      <c r="C35" s="7"/>
      <c r="D35" s="7"/>
      <c r="E35" s="7"/>
      <c r="F35" s="37">
        <f t="shared" ca="1" si="0"/>
        <v>0</v>
      </c>
      <c r="G35" s="11" t="str">
        <f t="shared" si="1"/>
        <v/>
      </c>
      <c r="H35" s="7"/>
      <c r="I35" s="7"/>
      <c r="J35" s="11">
        <f t="shared" si="2"/>
        <v>0</v>
      </c>
      <c r="K35" s="9">
        <v>1</v>
      </c>
      <c r="L35" s="38">
        <f t="shared" si="3"/>
        <v>0</v>
      </c>
      <c r="M35" s="210"/>
      <c r="N35" s="201"/>
      <c r="O35" s="201"/>
      <c r="P35" s="201"/>
      <c r="Q35" s="202"/>
    </row>
    <row r="36" spans="1:17">
      <c r="A36" s="13"/>
      <c r="B36" s="10"/>
      <c r="C36" s="7"/>
      <c r="D36" s="7"/>
      <c r="E36" s="7"/>
      <c r="F36" s="37">
        <f t="shared" ca="1" si="0"/>
        <v>0</v>
      </c>
      <c r="G36" s="11" t="str">
        <f t="shared" si="1"/>
        <v/>
      </c>
      <c r="H36" s="7"/>
      <c r="I36" s="7"/>
      <c r="J36" s="11">
        <f t="shared" si="2"/>
        <v>0</v>
      </c>
      <c r="K36" s="9">
        <v>1</v>
      </c>
      <c r="L36" s="38">
        <f t="shared" si="3"/>
        <v>0</v>
      </c>
      <c r="M36" s="210"/>
      <c r="N36" s="201"/>
      <c r="O36" s="201"/>
      <c r="P36" s="201"/>
      <c r="Q36" s="202"/>
    </row>
    <row r="37" spans="1:17">
      <c r="A37" s="13"/>
      <c r="B37" s="10"/>
      <c r="C37" s="7"/>
      <c r="D37" s="7"/>
      <c r="E37" s="7"/>
      <c r="F37" s="37">
        <f t="shared" ca="1" si="0"/>
        <v>0</v>
      </c>
      <c r="G37" s="11" t="str">
        <f t="shared" si="1"/>
        <v/>
      </c>
      <c r="H37" s="7"/>
      <c r="I37" s="7"/>
      <c r="J37" s="11">
        <f t="shared" si="2"/>
        <v>0</v>
      </c>
      <c r="K37" s="9">
        <v>1</v>
      </c>
      <c r="L37" s="38">
        <f t="shared" si="3"/>
        <v>0</v>
      </c>
      <c r="M37" s="210"/>
      <c r="N37" s="201"/>
      <c r="O37" s="201"/>
      <c r="P37" s="201"/>
      <c r="Q37" s="202"/>
    </row>
    <row r="38" spans="1:17">
      <c r="A38" s="13"/>
      <c r="B38" s="10"/>
      <c r="C38" s="7"/>
      <c r="D38" s="7"/>
      <c r="E38" s="7"/>
      <c r="F38" s="37">
        <f t="shared" ca="1" si="0"/>
        <v>0</v>
      </c>
      <c r="G38" s="11" t="str">
        <f t="shared" si="1"/>
        <v/>
      </c>
      <c r="H38" s="7"/>
      <c r="I38" s="7"/>
      <c r="J38" s="11">
        <f t="shared" si="2"/>
        <v>0</v>
      </c>
      <c r="K38" s="9">
        <v>1</v>
      </c>
      <c r="L38" s="38">
        <f t="shared" si="3"/>
        <v>0</v>
      </c>
      <c r="M38" s="210"/>
      <c r="N38" s="201"/>
      <c r="O38" s="201"/>
      <c r="P38" s="201"/>
      <c r="Q38" s="202"/>
    </row>
    <row r="39" spans="1:17">
      <c r="A39" s="13"/>
      <c r="B39" s="10"/>
      <c r="C39" s="7"/>
      <c r="D39" s="7"/>
      <c r="E39" s="7"/>
      <c r="F39" s="37">
        <f t="shared" ca="1" si="0"/>
        <v>0</v>
      </c>
      <c r="G39" s="11" t="str">
        <f t="shared" si="1"/>
        <v/>
      </c>
      <c r="H39" s="7"/>
      <c r="I39" s="7"/>
      <c r="J39" s="11">
        <f t="shared" si="2"/>
        <v>0</v>
      </c>
      <c r="K39" s="9">
        <v>1</v>
      </c>
      <c r="L39" s="38">
        <f t="shared" si="3"/>
        <v>0</v>
      </c>
      <c r="M39" s="210"/>
      <c r="N39" s="201"/>
      <c r="O39" s="201"/>
      <c r="P39" s="201"/>
      <c r="Q39" s="202"/>
    </row>
    <row r="40" spans="1:17" ht="15.75" thickBot="1">
      <c r="A40" s="13"/>
      <c r="B40" s="10"/>
      <c r="C40" s="7"/>
      <c r="D40" s="7"/>
      <c r="E40" s="7"/>
      <c r="F40" s="37">
        <f t="shared" ca="1" si="0"/>
        <v>0</v>
      </c>
      <c r="G40" s="11" t="str">
        <f t="shared" si="1"/>
        <v/>
      </c>
      <c r="H40" s="7"/>
      <c r="I40" s="7"/>
      <c r="J40" s="11">
        <f t="shared" si="2"/>
        <v>0</v>
      </c>
      <c r="K40" s="9">
        <v>1</v>
      </c>
      <c r="L40" s="38">
        <f t="shared" si="3"/>
        <v>0</v>
      </c>
      <c r="M40" s="210"/>
      <c r="N40" s="201"/>
      <c r="O40" s="201"/>
      <c r="P40" s="201"/>
      <c r="Q40" s="202"/>
    </row>
    <row r="41" spans="1:17">
      <c r="A41" s="13"/>
      <c r="B41" s="10"/>
      <c r="C41" s="7"/>
      <c r="D41" s="7"/>
      <c r="E41" s="7"/>
      <c r="F41" s="37">
        <f t="shared" ca="1" si="0"/>
        <v>0</v>
      </c>
      <c r="G41" s="11" t="str">
        <f t="shared" si="1"/>
        <v/>
      </c>
      <c r="H41" s="7"/>
      <c r="I41" s="7"/>
      <c r="J41" s="11">
        <f t="shared" si="2"/>
        <v>0</v>
      </c>
      <c r="K41" s="9">
        <v>1</v>
      </c>
      <c r="L41" s="38">
        <f t="shared" si="3"/>
        <v>0</v>
      </c>
      <c r="M41" s="211" t="s">
        <v>207</v>
      </c>
      <c r="N41" s="180"/>
      <c r="O41" s="180"/>
      <c r="P41" s="180"/>
      <c r="Q41" s="181"/>
    </row>
    <row r="42" spans="1:17">
      <c r="A42" s="13"/>
      <c r="B42" s="10"/>
      <c r="C42" s="7"/>
      <c r="D42" s="7"/>
      <c r="E42" s="7"/>
      <c r="F42" s="37">
        <f t="shared" ca="1" si="0"/>
        <v>0</v>
      </c>
      <c r="G42" s="11" t="str">
        <f t="shared" si="1"/>
        <v/>
      </c>
      <c r="H42" s="7"/>
      <c r="I42" s="7"/>
      <c r="J42" s="11">
        <f t="shared" si="2"/>
        <v>0</v>
      </c>
      <c r="K42" s="9">
        <v>1</v>
      </c>
      <c r="L42" s="38">
        <f t="shared" si="3"/>
        <v>0</v>
      </c>
      <c r="M42" s="212"/>
      <c r="N42" s="182"/>
      <c r="O42" s="182"/>
      <c r="P42" s="182"/>
      <c r="Q42" s="183"/>
    </row>
    <row r="43" spans="1:17" ht="15.75" thickBot="1">
      <c r="A43" s="14"/>
      <c r="B43" s="15"/>
      <c r="C43" s="16"/>
      <c r="D43" s="16"/>
      <c r="E43" s="16"/>
      <c r="F43" s="66">
        <f t="shared" ca="1" si="0"/>
        <v>0</v>
      </c>
      <c r="G43" s="11" t="str">
        <f t="shared" si="1"/>
        <v/>
      </c>
      <c r="H43" s="16"/>
      <c r="I43" s="16"/>
      <c r="J43" s="65">
        <f t="shared" si="2"/>
        <v>0</v>
      </c>
      <c r="K43" s="17">
        <v>1</v>
      </c>
      <c r="L43" s="67">
        <f t="shared" si="3"/>
        <v>0</v>
      </c>
      <c r="M43" s="213"/>
      <c r="N43" s="184"/>
      <c r="O43" s="184"/>
      <c r="P43" s="184"/>
      <c r="Q43" s="185"/>
    </row>
    <row r="44" spans="1:17" ht="23.25">
      <c r="A44" s="186" t="s">
        <v>62</v>
      </c>
      <c r="B44" s="186"/>
      <c r="C44" s="186"/>
      <c r="D44" s="186"/>
      <c r="E44" s="186"/>
      <c r="F44" s="186"/>
      <c r="G44" s="186"/>
      <c r="H44" s="186"/>
      <c r="I44" s="186"/>
      <c r="J44" s="186"/>
      <c r="K44" s="186"/>
      <c r="L44" s="186"/>
      <c r="M44" s="186"/>
      <c r="N44" s="186"/>
      <c r="O44" s="186"/>
      <c r="P44" s="186"/>
      <c r="Q44" s="186"/>
    </row>
    <row r="45" spans="1:17">
      <c r="C45" s="187" t="s">
        <v>64</v>
      </c>
      <c r="D45" s="187"/>
      <c r="E45" s="187"/>
      <c r="F45" s="187"/>
      <c r="G45" s="187"/>
      <c r="H45" s="187"/>
      <c r="I45" s="187"/>
      <c r="J45" s="187"/>
      <c r="K45" s="187"/>
      <c r="L45" s="187"/>
    </row>
  </sheetData>
  <sheetProtection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32" priority="4" operator="greaterThan">
      <formula>8</formula>
    </cfRule>
  </conditionalFormatting>
  <conditionalFormatting sqref="Q14:Q17">
    <cfRule type="cellIs" dxfId="131" priority="3" operator="greaterThan">
      <formula>$K$2</formula>
    </cfRule>
  </conditionalFormatting>
  <conditionalFormatting sqref="Q7">
    <cfRule type="cellIs" dxfId="130" priority="2" operator="greaterThan">
      <formula>$I$2</formula>
    </cfRule>
  </conditionalFormatting>
  <conditionalFormatting sqref="F6:F43 J6:J43 L6:L43">
    <cfRule type="cellIs" dxfId="129" priority="1" operator="lessThan">
      <formula>0.001</formula>
    </cfRule>
  </conditionalFormatting>
  <dataValidations count="6">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24: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24: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 type="list" allowBlank="1" showInputMessage="1" showErrorMessage="1" sqref="E6:E23">
      <formula1>LightTypes</formula1>
    </dataValidation>
  </dataValidations>
  <pageMargins left="0.7" right="0.7" top="0.75" bottom="0.75" header="0.3" footer="0.3"/>
  <pageSetup paperSize="26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vt:i4>
      </vt:variant>
    </vt:vector>
  </HeadingPairs>
  <TitlesOfParts>
    <vt:vector size="47" baseType="lpstr">
      <vt:lpstr>INSTRUCTIONS</vt:lpstr>
      <vt:lpstr>Master Totals</vt:lpstr>
      <vt:lpstr>BOXES</vt:lpstr>
      <vt:lpstr>lists</vt:lpstr>
      <vt:lpstr>MISC Bulbs</vt:lpstr>
      <vt:lpstr>1</vt:lpstr>
      <vt:lpstr>2</vt:lpstr>
      <vt:lpstr>3</vt:lpstr>
      <vt:lpstr>4</vt:lpstr>
      <vt:lpstr>5</vt:lpstr>
      <vt:lpstr>6</vt:lpstr>
      <vt:lpstr>7</vt:lpstr>
      <vt:lpstr>8</vt:lpstr>
      <vt:lpstr>9</vt:lpstr>
      <vt:lpstr>OA</vt:lpstr>
      <vt:lpstr>OB</vt:lpstr>
      <vt:lpstr>OC</vt:lpstr>
      <vt:lpstr>OD</vt:lpstr>
      <vt:lpstr>OE</vt:lpstr>
      <vt:lpstr>OF</vt:lpstr>
      <vt:lpstr>10</vt:lpstr>
      <vt:lpstr>11</vt:lpstr>
      <vt:lpstr>12</vt:lpstr>
      <vt:lpstr>13</vt:lpstr>
      <vt:lpstr>14</vt:lpstr>
      <vt:lpstr>15</vt:lpstr>
      <vt:lpstr>16</vt:lpstr>
      <vt:lpstr>17</vt:lpstr>
      <vt:lpstr>18</vt:lpstr>
      <vt:lpstr>19</vt:lpstr>
      <vt:lpstr>1A</vt:lpstr>
      <vt:lpstr>1B</vt:lpstr>
      <vt:lpstr>1C</vt:lpstr>
      <vt:lpstr>1D</vt:lpstr>
      <vt:lpstr>1E</vt:lpstr>
      <vt:lpstr>1F</vt:lpstr>
      <vt:lpstr>20</vt:lpstr>
      <vt:lpstr>21</vt:lpstr>
      <vt:lpstr>22</vt:lpstr>
      <vt:lpstr>23</vt:lpstr>
      <vt:lpstr>24</vt:lpstr>
      <vt:lpstr>amps1</vt:lpstr>
      <vt:lpstr>bulbwatts</vt:lpstr>
      <vt:lpstr>color1</vt:lpstr>
      <vt:lpstr>type1</vt:lpstr>
      <vt:lpstr>unit_number</vt:lpstr>
      <vt:lpstr>unit_number2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2012-06-17T15:16:46Z</dcterms:modified>
</cp:coreProperties>
</file>